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1"/>
  <workbookPr showInkAnnotation="0" codeName="ThisWorkbook" defaultThemeVersion="166925"/>
  <mc:AlternateContent xmlns:mc="http://schemas.openxmlformats.org/markup-compatibility/2006">
    <mc:Choice Requires="x15">
      <x15ac:absPath xmlns:x15ac="http://schemas.microsoft.com/office/spreadsheetml/2010/11/ac" url="/Users/simon/Documents/Work/ILO GBDN SAT/GBDN SATS (Updated)/"/>
    </mc:Choice>
  </mc:AlternateContent>
  <xr:revisionPtr revIDLastSave="0" documentId="13_ncr:1_{093083C9-5A6A-A247-A8C6-CD510D3D6CEB}" xr6:coauthVersionLast="47" xr6:coauthVersionMax="47" xr10:uidLastSave="{00000000-0000-0000-0000-000000000000}"/>
  <bookViews>
    <workbookView xWindow="0" yWindow="740" windowWidth="29400" windowHeight="18380" xr2:uid="{1575A3C8-DA11-42BF-9D68-E5EF77CF56A5}"/>
  </bookViews>
  <sheets>
    <sheet name="Einleitung" sheetId="12" r:id="rId1"/>
    <sheet name="Grundlagen" sheetId="7" r:id="rId2"/>
    <sheet name="Kultur" sheetId="9" r:id="rId3"/>
    <sheet name="Kunde" sheetId="11" r:id="rId4"/>
    <sheet name="Bündnisbildung" sheetId="10" r:id="rId5"/>
    <sheet name="Benchmark-Report" sheetId="2" r:id="rId6"/>
    <sheet name="Optionen" sheetId="8"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 i="2" l="1"/>
  <c r="D12" i="2"/>
  <c r="L17" i="10" l="1"/>
  <c r="L15" i="10"/>
  <c r="L13" i="10"/>
  <c r="L11" i="10"/>
  <c r="L9" i="10"/>
  <c r="L7" i="10"/>
  <c r="L4" i="10"/>
  <c r="L23" i="11"/>
  <c r="L21" i="11"/>
  <c r="L19" i="11"/>
  <c r="L17" i="11"/>
  <c r="L15" i="11"/>
  <c r="L13" i="11"/>
  <c r="L11" i="11"/>
  <c r="L9" i="11"/>
  <c r="L4" i="11"/>
  <c r="L25" i="9"/>
  <c r="L22" i="9"/>
  <c r="L20" i="9"/>
  <c r="L18" i="9"/>
  <c r="L16" i="9"/>
  <c r="L14" i="9"/>
  <c r="L12" i="9"/>
  <c r="L9" i="9"/>
  <c r="L6" i="9"/>
  <c r="L4" i="9"/>
  <c r="F19" i="2" a="1"/>
  <c r="F19" i="2" s="1"/>
  <c r="L46" i="7"/>
  <c r="L44" i="7"/>
  <c r="L42" i="7"/>
  <c r="L40" i="7"/>
  <c r="L38" i="7"/>
  <c r="L36" i="7"/>
  <c r="L34" i="7"/>
  <c r="L32" i="7"/>
  <c r="L30" i="7"/>
  <c r="L28" i="7"/>
  <c r="L26" i="7"/>
  <c r="L24" i="7"/>
  <c r="L22" i="7"/>
  <c r="L20" i="7"/>
  <c r="L18" i="7"/>
  <c r="L16" i="7"/>
  <c r="L14" i="7"/>
  <c r="L12" i="7"/>
  <c r="L9" i="7"/>
  <c r="L7" i="7"/>
  <c r="L4" i="7"/>
  <c r="F78" i="2" a="1"/>
  <c r="F78" i="2" s="1"/>
  <c r="F76" i="2" a="1"/>
  <c r="F76" i="2" s="1"/>
  <c r="F74" i="2" a="1"/>
  <c r="F74" i="2" s="1"/>
  <c r="F72" i="2" a="1"/>
  <c r="F72" i="2" s="1"/>
  <c r="F70" i="2" a="1"/>
  <c r="F70" i="2" s="1"/>
  <c r="F67" i="2" a="1"/>
  <c r="F67" i="2" s="1"/>
  <c r="F64" i="2" a="1"/>
  <c r="F64" i="2" s="1"/>
  <c r="F62" i="2" a="1"/>
  <c r="F62" i="2" s="1"/>
  <c r="F60" i="2" a="1"/>
  <c r="F60" i="2" s="1"/>
  <c r="F58" i="2" a="1"/>
  <c r="F58" i="2" s="1"/>
  <c r="F56" i="2" a="1"/>
  <c r="F56" i="2" s="1"/>
  <c r="F54" i="2" a="1"/>
  <c r="F54" i="2" s="1"/>
  <c r="F52" i="2" a="1"/>
  <c r="F52" i="2" s="1"/>
  <c r="F50" i="2" a="1"/>
  <c r="F50" i="2" s="1"/>
  <c r="F48" i="2" a="1"/>
  <c r="F48" i="2" s="1"/>
  <c r="F46" i="2" a="1"/>
  <c r="F46" i="2" s="1"/>
  <c r="F44" i="2" a="1"/>
  <c r="F44" i="2" s="1"/>
  <c r="F42" i="2" a="1"/>
  <c r="F42" i="2" s="1"/>
  <c r="F40" i="2" a="1"/>
  <c r="F40" i="2" s="1"/>
  <c r="F38" i="2" a="1"/>
  <c r="F38" i="2" s="1"/>
  <c r="F36" i="2" a="1"/>
  <c r="F36" i="2" s="1"/>
  <c r="F34" i="2" a="1"/>
  <c r="F34" i="2" s="1"/>
  <c r="F32" i="2" a="1"/>
  <c r="F32" i="2" s="1"/>
  <c r="F30" i="2" a="1"/>
  <c r="F30" i="2" s="1"/>
  <c r="F28" i="2" a="1"/>
  <c r="F28" i="2" s="1"/>
  <c r="F25" i="2" a="1"/>
  <c r="F25" i="2" s="1"/>
  <c r="F22" i="2" a="1"/>
  <c r="F22" i="2" s="1"/>
  <c r="B78" i="2" l="1"/>
  <c r="B77" i="2"/>
  <c r="B76" i="2" l="1"/>
  <c r="B75" i="2"/>
  <c r="B74" i="2"/>
  <c r="B73" i="2"/>
  <c r="B70" i="2"/>
  <c r="B69" i="2"/>
  <c r="B64" i="2"/>
  <c r="B63" i="2"/>
  <c r="B62" i="2"/>
  <c r="B61" i="2"/>
  <c r="B60" i="2"/>
  <c r="B59" i="2"/>
  <c r="B58" i="2"/>
  <c r="B57" i="2"/>
  <c r="B56" i="2"/>
  <c r="B55" i="2"/>
  <c r="B40" i="2"/>
  <c r="B39" i="2"/>
  <c r="B42" i="2"/>
  <c r="B41" i="2"/>
  <c r="B34" i="2"/>
  <c r="B33" i="2"/>
  <c r="N44" i="7"/>
  <c r="M25" i="11"/>
  <c r="M19" i="10"/>
  <c r="M27" i="9"/>
  <c r="M48" i="7"/>
  <c r="N23" i="11" l="1"/>
  <c r="N21" i="11"/>
  <c r="N19" i="11"/>
  <c r="N17" i="11"/>
  <c r="N15" i="11"/>
  <c r="N13" i="11"/>
  <c r="N11" i="11"/>
  <c r="N4" i="11"/>
  <c r="N17" i="10"/>
  <c r="N15" i="10"/>
  <c r="N11" i="10"/>
  <c r="N9" i="10"/>
  <c r="N7" i="10"/>
  <c r="N25" i="9"/>
  <c r="N22" i="9"/>
  <c r="N20" i="9"/>
  <c r="N18" i="9"/>
  <c r="N16" i="9"/>
  <c r="N14" i="9"/>
  <c r="N9" i="9"/>
  <c r="N6" i="9"/>
  <c r="N4" i="9"/>
  <c r="N46" i="7"/>
  <c r="N42" i="7"/>
  <c r="N40" i="7"/>
  <c r="N38" i="7"/>
  <c r="N36" i="7"/>
  <c r="N34" i="7"/>
  <c r="N32" i="7"/>
  <c r="N30" i="7"/>
  <c r="N28" i="7"/>
  <c r="N26" i="7"/>
  <c r="N24" i="7"/>
  <c r="N22" i="7"/>
  <c r="N20" i="7"/>
  <c r="N18" i="7"/>
  <c r="N16" i="7"/>
  <c r="N14" i="7"/>
  <c r="N12" i="7"/>
  <c r="N9" i="7"/>
  <c r="N7" i="7"/>
  <c r="B27" i="2"/>
  <c r="B25" i="2"/>
  <c r="B72" i="2"/>
  <c r="B71" i="2"/>
  <c r="B19" i="2"/>
  <c r="B67" i="2"/>
  <c r="B66" i="2"/>
  <c r="B54" i="2"/>
  <c r="B53" i="2"/>
  <c r="B52" i="2"/>
  <c r="B51" i="2"/>
  <c r="B50" i="2"/>
  <c r="B49" i="2"/>
  <c r="B48" i="2"/>
  <c r="B47" i="2"/>
  <c r="B46" i="2"/>
  <c r="B45" i="2"/>
  <c r="B44" i="2"/>
  <c r="B43" i="2"/>
  <c r="B38" i="2"/>
  <c r="B37" i="2"/>
  <c r="B36" i="2"/>
  <c r="B35" i="2"/>
  <c r="B32" i="2"/>
  <c r="B31" i="2"/>
  <c r="B30" i="2"/>
  <c r="B29" i="2"/>
  <c r="B28" i="2"/>
  <c r="B24" i="2"/>
  <c r="B22" i="2"/>
  <c r="B21" i="2"/>
  <c r="B18" i="2"/>
  <c r="N4" i="10" l="1"/>
  <c r="L19" i="10"/>
  <c r="L27" i="9"/>
  <c r="N9" i="11"/>
  <c r="N25" i="11" s="1"/>
  <c r="L25" i="11"/>
  <c r="N13" i="10"/>
  <c r="N12" i="9"/>
  <c r="N27" i="9" s="1"/>
  <c r="L48" i="7"/>
  <c r="N4" i="7"/>
  <c r="N48" i="7" s="1"/>
  <c r="N19" i="10" l="1"/>
  <c r="H10" i="2" s="1"/>
  <c r="D8" i="2"/>
  <c r="F8" i="2"/>
  <c r="D6" i="2"/>
  <c r="F6" i="2"/>
  <c r="F4" i="2"/>
  <c r="D4" i="2"/>
  <c r="H6" i="2"/>
  <c r="D15" i="2"/>
  <c r="H4" i="2"/>
  <c r="H8" i="2"/>
  <c r="H12" i="2" l="1"/>
  <c r="F12" i="2"/>
  <c r="F13" i="2" s="1"/>
  <c r="D13" i="2"/>
  <c r="D10" i="2"/>
  <c r="F10"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<sst xmlns="http://schemas.openxmlformats.org/spreadsheetml/2006/main" count="418" uniqueCount="169">
  <si>
    <t xml:space="preserve">
</t>
  </si>
  <si>
    <r>
      <rPr>
        <b/>
        <u/>
        <sz val="14"/>
        <color theme="1"/>
        <rFont val="Arial"/>
        <family val="2"/>
      </rPr>
      <t xml:space="preserve">ILO-GBDN-Selbsteinschätzung
</t>
    </r>
    <r>
      <rPr>
        <sz val="14"/>
        <color theme="1"/>
        <rFont val="Arial"/>
        <family val="2"/>
      </rPr>
      <t xml:space="preserve">In Anlehnung an die zehn Grundsätze der Global Business and Disability Network (GBDN) Charter der ILO und die allgemeingültigen Grundsätze, die dem Übereinkommen über die Rechte von Menschen mit Behinderungen der Vereinten Nationen zugrunde liegen, versetzt die ILO-GBDN-Selbsteinschätzung jedes lokale Unternehmen in jedem Land in die Lage, bei der Entwicklung und Umsetzung der besten Praktiken zum Wohle des Unternehmens und von Menschen mit Behinderungen Handlungsprioritäten zu setzen. 
</t>
    </r>
    <r>
      <rPr>
        <sz val="7"/>
        <color theme="1"/>
        <rFont val="Arial"/>
        <family val="2"/>
      </rPr>
      <t xml:space="preserve">
</t>
    </r>
    <r>
      <rPr>
        <sz val="14"/>
        <color theme="1"/>
        <rFont val="Arial"/>
        <family val="2"/>
      </rPr>
      <t xml:space="preserve">Dieses kostenlose Management-Tool unterstützt Unternehmensmitglieder des ILO GBDN dabei, ihre Selbstverpflichtung zur Einhaltung der ILO GBDN Charter auf Landesebene zu erfüllen. Jedes multinationale Unternehmen kann das Tool dazu verwenden, seine diesbezüglichen Leistungen vor Ort – Land für Land – zu vergleichen und so zu erkennen, welche Leitlinien, Standards und Ressourcen ihre nationalen Führungsteams von ihrem Hauptbüro bekommen müssen, um dazu beitragen zu können, dass die Gleichstellung und Inklusion von Menschen mit Behinderungen weltweit einheitlich vorangetrieben werden.
</t>
    </r>
    <r>
      <rPr>
        <sz val="7"/>
        <color theme="1"/>
        <rFont val="Arial"/>
        <family val="2"/>
      </rPr>
      <t xml:space="preserve">
</t>
    </r>
    <r>
      <rPr>
        <sz val="14"/>
        <color theme="1"/>
        <rFont val="Arial"/>
        <family val="2"/>
      </rPr>
      <t xml:space="preserve">Dieser vertrauliche, anspruchsvolle, aber dennoch erreichbare Leistungsindikator wurde sorgfältig so konzipiert, dass er die Bedürfnisse der Unternehmensleiter erfüllt, die direkt für die lokalen Abläufe verantwortlich sind. Das Ausfüllen des Fragebogens sollte ca. zwei Stunden in Anspruch nehmen. Das Tool ist nicht dafür bestimmt, die Leistung einer globalen Konzernzentrale zu ermitteln.
</t>
    </r>
    <r>
      <rPr>
        <sz val="7"/>
        <color theme="1"/>
        <rFont val="Arial"/>
        <family val="2"/>
      </rPr>
      <t xml:space="preserve">
</t>
    </r>
    <r>
      <rPr>
        <sz val="14"/>
        <color theme="1"/>
        <rFont val="Arial"/>
        <family val="2"/>
      </rPr>
      <t xml:space="preserve">Mit Hilfe der ILO-GBDN-Selbsteinschätzung können Leiter eines lokalen Unternehmens:
•	Gleichstellung, Zugänglichkeit und Inklusion für alle Menschen mit Behinderungen als Kollegen, potentielle Kollegen, Kunden und geschätzte Stakeholder fördern;
•	die Entwicklung einer von Inklusion und Gleichstellung geprägten Firmenkultur ermöglichen; und
•	die Systemreformen unterstützen, die zu einer umfassenderen wirtschaftlichen und gesellschaftlichen Inklusion von Menschen mit Behinderungen beitragen.
</t>
    </r>
    <r>
      <rPr>
        <sz val="7"/>
        <color theme="1"/>
        <rFont val="Arial"/>
        <family val="2"/>
      </rPr>
      <t xml:space="preserve">
</t>
    </r>
    <r>
      <rPr>
        <sz val="14"/>
        <color theme="1"/>
        <rFont val="Arial"/>
        <family val="2"/>
      </rPr>
      <t>Sobald der Selbsteinschätzungs-Fragebogen vollständig ausgefüllt ist, erhalten die Benutzer einen Auswertungsbericht mit Fortschrittsbeurteilungen und Hinweisen auf Verbesserungsbedarf. Außerdem werden sie einem Leistungsniveau von „Einsteiger“ über „Praktizierender“ bis hin zu „Vorreiter“ zugeordnet. Die Fragen sind so gewichtet, dass sie einerseits die Bemühungen von Unternehmen anerkennen, die die Gefahr der Diskriminierung aufgrund von Behinderung nach Maßgabe der allgemeingültigen Grundsätze des Übereinkommens über die Rechte von Menschen mit Behinderungen der UN sowie der Arbeitsstandards der ILO bereits verringert haben, und andererseits Anreize für die Umsetzung von Maßnahmen schaffen, die die Entstehung einer von Gleichstellung geprägten Unternehmenskultur erheblich beschleunigen.
Die Benutzer werden gebeten, ihre vertraulich behandelten Ergebnisse und Rückmeldungen auf freiwilliger Basis an das ILO-GBDN-Sekretariat zu schicken, damit die gewonnenen Erkenntnisse in anonymisierter Form dazu verwendet werden können, das Tool fortlaufend zu verbessern.</t>
    </r>
  </si>
  <si>
    <r>
      <t xml:space="preserve">Danksagungen
</t>
    </r>
    <r>
      <rPr>
        <b/>
        <u/>
        <sz val="7"/>
        <color theme="1"/>
        <rFont val="Arial"/>
        <family val="2"/>
      </rPr>
      <t xml:space="preserve">
</t>
    </r>
    <r>
      <rPr>
        <sz val="14"/>
        <color theme="1"/>
        <rFont val="Arial"/>
        <family val="2"/>
      </rPr>
      <t>Das ILO GBDN bedankt sich herzlich bei Susan Scott-Parker für ihre wertvollen Beiträge als Strategin und Content-Architektin dieses Selbsteinschätzungs-Tools sowie bei Simon Brown für seinen hervorragenden technischen Support.</t>
    </r>
  </si>
  <si>
    <r>
      <rPr>
        <b/>
        <sz val="12"/>
        <color theme="1"/>
        <rFont val="Arial"/>
        <family val="2"/>
      </rPr>
      <t xml:space="preserve">Die Grundlagen: Respekt, Fairness, Gleichstellung und Barrierefreiheit 
</t>
    </r>
    <r>
      <rPr>
        <sz val="10"/>
        <color theme="1"/>
        <rFont val="Arial"/>
        <family val="2"/>
      </rPr>
      <t>(Für Benutzer von Screenreadern: Dieser Abschnitt enthält 21 Fragen.)</t>
    </r>
  </si>
  <si>
    <t>Grundlagen 1</t>
  </si>
  <si>
    <t>Antwort</t>
  </si>
  <si>
    <t>Nützlicher Tipp</t>
  </si>
  <si>
    <t>Links zu Ressourcen</t>
  </si>
  <si>
    <t>Notizen zur Selbsteinschätzung</t>
  </si>
  <si>
    <t>Basispunkte</t>
  </si>
  <si>
    <t>Gewichtung</t>
  </si>
  <si>
    <t>Ergebnis</t>
  </si>
  <si>
    <t>Haben Sie derzeit eine(n) schriftlich ausgeführte(n) Plan oder Strategie, aus dem/der hervorgeht, was Ihr nationales Führungsteam tun muss, um alle Menschen mit Behinderungen gleichzustellen und eine Kultur der Inklusion zu schaffen?</t>
  </si>
  <si>
    <t>Weiß ich nicht</t>
  </si>
  <si>
    <t>Jede wichtige Unternehmenstransformation erfordert einen Plan oder eine Strategie, der oder die vorgibt, was getan werden muss, um das gewünschte Endergebnis zu erreichen. Das gilt auch für die „Best Practice“ von Unternehmen namens Disability Confidence (Gleichstellung von Menschen mit Behinderungen).</t>
  </si>
  <si>
    <t>Ressourcen-Link</t>
  </si>
  <si>
    <t>Grundlagen 2</t>
  </si>
  <si>
    <t xml:space="preserve">Haben Sie eine erfahrene Führungspersönlichkeit im Land, die dafür verantwortlich ist, die „Best Practice“ Disability Confidence unternehmensweit umzusetzen, und die dieses Selbsteinschätzungs-Tool dazu verwenden wird, Pläne zur Handlungsprioritätensetzung in diesem Bereich zu entwickeln und zu verbessern? Diese Führungspersönlichkeit wird auch die Umsetzung bestehender Pläne oder Strategien zur Gleichstellung und Inklusion vorantreiben. </t>
  </si>
  <si>
    <t>Sie treiben Verbesserungen für Menschen mit Behinderungen im Unternehmen so voran, wie Sie es mit anderen Geschäftsprioritäten tun würden: mit klar definierten Verantwortlichkeiten, erreichbaren Zielen und KPIs sowie realistischen, aber herausfordernden Fristen.</t>
  </si>
  <si>
    <t>Grundlagen 3</t>
  </si>
  <si>
    <t xml:space="preserve">Vermitteln Sie Ihren Recruitern und Personalchefs, wie sie Gleichstellung erreichen können, indem sie Ihre Personalbeschaffungs- und Einstellungsprozesse einschließlich aller Online-Verfahren angemessen anpassen? </t>
  </si>
  <si>
    <t>Wir haben gelernt, dass man Menschen unterschiedlich behandeln muss, um ihnen gerecht zu werden und jedem die Möglichkeit zu geben, zum Unternehmenserfolg beizutragen. Angemessene Anpassungen erhöhen die Produktivität und die Motivation der Mitarbeiter, verringern krankheitsbedingte Fehlzeiten und ermöglichen die faire Behandlung und Gleichstellung aller.</t>
  </si>
  <si>
    <t>Grundlagen 4</t>
  </si>
  <si>
    <t>Ermutigen Sie Bewerber mit Behinderungen aktiv dazu und ermöglichen Sie es ihnen, in jeder Phase des Einstellungsverfahrens zu verlangen, dass die nötigen Anpassungen vorgenommen werden?</t>
  </si>
  <si>
    <t>Ermutigen Sie alle Bewerber schon in einer sehr frühen Phase des Einstellungsverfahrens dazu, von Ihnen alle nötigen Anpassungen zu verlangen, die sie brauchen, um ihr Potential gleichberechtigt unter Beweis stellen zu können. Sie laufen Gefahr, gute Leute zu verlieren und Menschen unfair zu behandeln, wenn Sie bis zur Interviewphase warten, um sie nach ihrem Anpassungsbedarf zu fragen.</t>
  </si>
  <si>
    <t>Grundlagen 5</t>
  </si>
  <si>
    <t xml:space="preserve">Haben Sie eine Richtlinie, die besagt, dass Sie von Bewerbern (einschließlich solchen mit Behinderungen) nicht verlangen dürfen, Ihnen medizinische Auskünfte aus der Zeit vor ihrem Beschäftigungsbeginn zu geben, sofern Sie nicht in Bezug auf bestimmte Positionen gesetzlich dazu verpflichtet sind, solche Informationen einzuholen? </t>
  </si>
  <si>
    <t>Da man sich anhand einer ärztlichen Diagnose ein falsches Bild von einem Bewerber machen könnte, ist es in einigen Rechtsordnungen verboten, von Bewerbern mit Behinderung zu verlangen, sich vor Beginn des Beschäftigungsverhältnisses medizinischen Untersuchungen zu unterziehen. Studien zufolge lässt die medizinische Vergangenheit eines Menschen keine genauen Rückschlüsse auf seine künftigen Arbeitsleistungen zu. Sie sollten stattdessen fragen: Was könnten wir anders machen, um Sie in die Lage zu versetzen, diesen Job auszuüben?</t>
  </si>
  <si>
    <t>Grundlagen 6</t>
  </si>
  <si>
    <t xml:space="preserve">Haben Sie Belege dafür, dass Ihr Einstellungsverfahren barrierefrei ist und es in jeder Phase ermöglicht, angemessene Anpassungen für Bewerber mit Behinderungen vorzunehmen (wie etwa in Form von automatisierten Online-Einstellungsverfahren, Beurteilungen mittels Künstlicher Intelligenz, Bewerberinterviews, praktischen Prüfungen und/oder Beurteilungen in Spielform)? </t>
  </si>
  <si>
    <t>Bitten Sie Menschen mit den unterschiedlichsten Arten von Behinderungen darum, als „Testkandidaten“ jeden Schritt Ihres Einstellungsverfahrens zu prüfen, um Hindernisse zu erkennen, auf die Menschen mit ähnlichen Zugangsbedürfnissen stoßen könnten, und Ihnen zu sagen, wie effektiv Ihre vorgenommenen Anpassungen für Menschen mit Behinderungen bereits sind. Außerdem sollten Sie alle Bewerber – auch die mit Behinderungen – darum bitten, Ihnen ihre Erfahrungen mitzuteilen.</t>
  </si>
  <si>
    <t>Grundlagen 7</t>
  </si>
  <si>
    <t>Haben Sie ein System, das es Arbeitnehmern mit Behinderungen leicht macht, von Ihnen die Tools und die Flexibilität zu verlangen, die sie brauchen, um ihren Aufgaben gerecht zu werden?</t>
  </si>
  <si>
    <t>Sorgen Sie dafür, dass jeder weiß, wie man Anpassungen verlangen kann, setzen Sie klare Fristen zur schnellen und effizienten Umsetzung solcher Anpassungen – und vertrauen Sie Ihren Kollegen. Es kommt nur sehr selten vor, dass Menschen um Anpassungen bitten, die sie gar nicht brauchen. Von Arbeitnehmern zu verlangen, medizinische „Beweise“ für ihre Behinderung vorzubringen, bevor Sie sich dazu entschließen, die gewünschten Anpassungen zur Erleichterung ihrer Arbeit vorzunehmen, wird nur zu unnötigen Verzögerungen führen und sie verärgern.</t>
  </si>
  <si>
    <t>Grundlagen 8</t>
  </si>
  <si>
    <t>Überprüfen Sie routinemäßig, ob angemessene Anpassungen für Stellenbewerber und Arbeitnehmer mit Behinderungen effizient und effektiv vorgenommen werden?</t>
  </si>
  <si>
    <t>Sie sollten die Mitglieder Ihrer Belegschaft routinemäßig fragen: „Was passiert, wenn Kollegen um Anpassungen bitten?“ Wie lange haben wir gebraucht, um die benötigten Tools und Anpassungen bereitzustellen und vorzunehmen?  Wie können wir unseren Service in dieser Hinsicht noch verbessern?“</t>
  </si>
  <si>
    <t>Grundlagen 9</t>
  </si>
  <si>
    <t>Stellen Sie sicher, dass alle Schulungen, die von Ihrem Unternehmen oder externen Schulungsanbietern durchgeführt werden, für Mitarbeiter mit Behinderungen zugänglich sind und gegebenenfalls effektiv angepasst werden?</t>
  </si>
  <si>
    <t>Verlangen Sie von Ihren Schulungsanbietern, dafür zu sorgen, dass Räumlichkeiten, E-Learning-Materialien und Prüfungen allen zugänglich sind, und ihre Lehrmethoden den Bedürfnissen des Einzelnen anzupassen.</t>
  </si>
  <si>
    <t>Grundlagen 10</t>
  </si>
  <si>
    <t xml:space="preserve">Haben Sie eine Richtlinie, die die Gesundheit und Sicherheit aller Mitarbeiter am Arbeitsplatz (OSH) gewährleistet und ausdrücklich auch Kollegen mit Behinderungen mit einbezieht? </t>
  </si>
  <si>
    <t>Arbeitnehmer berichten oft, dass Menschen mit Behinderungen selbst dann, wenn eine generische Richtlinie für alle Arbeitnehmer gelten soll, nicht gleichgestellt werden und/oder dass ihre speziellen Bedürfnisse auf eine gefährliche Weise missachtet werden. Die ausdrückliche Bezugnahme auf Kollegen mit Behinderungen erinnert alle daran, dass diese Schlüsselrichtlinien auch für behinderte Menschen gelten, deren spezielle OSH-Anforderungen (wie etwa im Hinblick auf Notausgänge) berücksichtigt werden müssen.</t>
  </si>
  <si>
    <t>Grundlagen 11</t>
  </si>
  <si>
    <t xml:space="preserve">Haben Sie eine Richtlinie zur Verhinderung von Gewalt und Belästigung am Arbeitsplatz, die explizit auf Menschen mit Behinderungen verweist?  </t>
  </si>
  <si>
    <t>Leider wird allzu oft verkannt, wie stark viele Menschen mit Behinderungen an ihrem Arbeitsplatz Gewalt und Belästigung ausgesetzt sind. Frauen mit Behinderungen und Menschen mit geistigen Behinderungen sind in dieser Hinsicht besonders stark gefährdet.</t>
  </si>
  <si>
    <t>Grundlagen 12</t>
  </si>
  <si>
    <t>Kommen Ihre Arbeitnehmer mit Behinderungen ebenso in den Genuss von Unternehmensleistungen wie Prämien, Gesundheitsvorsorge, Versicherungen und Wohlfühl-Programmen wie ihre nicht behinderten Kollegen?</t>
  </si>
  <si>
    <t>Dabei sollte man sich nicht auf Annahmen verlassen, sondern wirklich überprüfen, ob Arbeitnehmer mit Behinderungen tatsächlich gleichermaßen von Leistungen Dritter wie Versicherungen oder Gesundheitsdienstleistern profitieren.</t>
  </si>
  <si>
    <t>Grundlagen 13</t>
  </si>
  <si>
    <t xml:space="preserve">Erhalten Ihre Arbeitnehmer mit Behinderungen gleichen Lohn für gleichwertige Arbeit?  </t>
  </si>
  <si>
    <t>Verantwortungsvolle Unternehmen lassen ihren Angestellten mit Behinderungen gleichen Lohn für gleichwertige Arbeit zuteil werden, selbst wenn sie gesetzlich nicht dazu verpflichtet sind. Außerdem erwarten sie von ihren Lieferanten, all ihren Angestellten und/oder Subunternehmern mindestens den gesetzlichen Mindestlohn zu zahlen.</t>
  </si>
  <si>
    <t>Grundlagen 14</t>
  </si>
  <si>
    <t>Haben Sie ein Programm oder ein Verfahren, das die Vornahme angemessener Anpassungen in Fällen ermöglicht, in denen Mitarbeiter eine Behinderung bekommen oder sich ihre Behinderung mit der Zeit verändert (wie etwa hinsichtlich der Arbeitsplatzsicherung oder Wiedereingliederung ins Berufsleben)?</t>
  </si>
  <si>
    <t>Dieser Prozess führt stets zu besseren Ergebnissen, wenn der Arbeitgeber ein „zentrales Budget für Anpassungen“ hat, damit Vorgesetzte dafür nicht ihre eigenen Budgets verwenden müssen. Es ist wichtig, dass sich Arbeitnehmer und ihre Vorgesetzten gemeinsam überlegen, welche Anpassungen vorgenommen werden könnten, um Produktivität, Wohlbefinden und Motivation zu erhöhen.</t>
  </si>
  <si>
    <t>Grundlagen 15</t>
  </si>
  <si>
    <t xml:space="preserve">Wahren Sie die Vertraulichkeit von personenbezogenen Informationen, die Behinderungen im Allgemeinen und Bitten um angemessene Anpassungen im Besonderen betreffen?  </t>
  </si>
  <si>
    <t>Konzentrieren Sie sich darauf, wie die Behinderung oder Erkrankung eines Mitarbeiters seine Arbeit beeinflusst, statt auf seine bloße ärztliche Diagnose, und versuchen Sie allen Arbeitnehmern die Tools und Flexibilität zuteil werden zu lassen, die sie brauchen, um zum Unternehmenserfolg beizutragen.</t>
  </si>
  <si>
    <t>Grundlagen 16</t>
  </si>
  <si>
    <t xml:space="preserve">Haben Sie eine Richtlinie, die gewährleistet, dass die Verwendung digitaler Technologien – einschließlich ihres internen (Intranet, Büro-Software usw.) und externen (Websites, Social Media usw.) Gebrauchs in Ihrem Unternehmen – Bewerber oder Mitarbeiter mit Behinderungen nicht benachteiligt oder diskriminiert?  </t>
  </si>
  <si>
    <t>Vergewissern Sie sich, dass essentielle „Online-Verfahren“ wie etwa das Online-Recruitment in jeder Hinsicht barrierefrei sind, und zwar nicht nur die Website und die wichtigsten Kommunikationskanäle. Denken Sie daran, wie wichtig „Benutzertests“ sind.</t>
  </si>
  <si>
    <t>Grundlagen 17</t>
  </si>
  <si>
    <t xml:space="preserve">Haben Sie einen erfahrene Führungspersönlichkeit im Land, die dafür sorgt, dass Ihre Beschaffungsprozesse und Arten der Verwendung digitaler Technologien (Websites, Mobiltelefone, digitale Tools und Plattformen usw.) Bewerber oder Mitarbeiter mit Behinderungen nicht benachteiligen oder diskriminieren?  </t>
  </si>
  <si>
    <t>Diese Führungspersönlichkeit wäre dafür verantwortlich, alle Richtlinienstrukturen aufzubauen, die nötig sind, um diesen Wandel im Unternehmen voranzutreiben.</t>
  </si>
  <si>
    <t>Grundlagen 18</t>
  </si>
  <si>
    <t>Hat sich Ihr Unternehmen schriftlich dazu verpflichtet, die Richtlinien des World Wide Web Consortium (W3C) für digitale Zugänglichkeit zu erfüllen?</t>
  </si>
  <si>
    <t>Sorgen Sie dafür, dass all Ihre wichtigsten Websites – einschließlich der von Bewerbern, Kollegen und Kunden verwendeten – barrierefrei sind. Lassen Sie Ihre Websites regelmäßig von Benutzern testen, um sicherzustellen, dass sie nach wie vor zugänglich sind.</t>
  </si>
  <si>
    <t>Grundlagen 19</t>
  </si>
  <si>
    <t>Haben Sie Beschaffungsrichtlinien, die gewährleisten sollen, dass alle relevanten Waren, Dienstleistungen und Einrichtungen für bzw. von Menschen mit Behinderungen möglichst gut zugänglich und nutzbar sind?</t>
  </si>
  <si>
    <t xml:space="preserve">Anbieter in den Bereichen IT, Immobilien- und Grundstücksverwaltung, Personaleinstellung, Schulung und Entwicklung, Marktforschung und Kommunikation haben einen direkten Einfluss auf Ihre Barrierefreiheit und darauf, wie effizient Sie Anpassungen für Bewerber, Kollegen und Kunden vornehmen können. In Verträgen und Dienstgütevereinbarungen müssen die nötigen Leistungsstandards niedergelegt sein. </t>
  </si>
  <si>
    <t>Grundlagen 20</t>
  </si>
  <si>
    <t>Haben Sie eine landesweit geltende Richtlinie, die über die bloße Einhaltung der lokalen Baunormen hinausgeht, um mindestens den Grad an Barrierefreiheit zu erreichen, den die ISO-Norm 21542 vorschreibt?</t>
  </si>
  <si>
    <t>Die bloße Einhaltung nationaler Baunormen führt selten dazu, dass die gebaute Umwelt so zugänglich und nutzbar ist, dass Unternehmen und Menschen mit Behinderungen gleichermaßen davon profitieren. Die ISO-Norm wird in vielen Ländern eine bessere Orientierungshilfe bei der Schaffung eines wirklich barrierefreien und inklusiven Umfelds sein. Sie sollten Menschen mit den unterschiedlichsten Arten von Behinderungen bitten, die Zugänglichkeit und Nutzbarkeit Ihrer gebauten Umgebung regelmäßig zu überprüfen.</t>
  </si>
  <si>
    <t>Grundlagen 21</t>
  </si>
  <si>
    <t>Haben Sie eine erfahrene Führungspersönlichkeit im Land, die dafür sorgt, dass Ihre gebauten Umgebungen für ein breites Spektrum von Menschen mit Behinderungen zugänglich und nutzbar sind?</t>
  </si>
  <si>
    <t>Laden Sie regelmäßig Menschen mit Behinderungen dazu ein, Ihre Räumlichkeiten und die Wege dorthin zu begehen und Ihnen Verbesserungen für mehr Barrierefreiheit vorzuschlagen. Denken Sie stets daran, dass Gebäude und Räumlichkeiten nicht nur für bestimmte Gruppen von Menschen barrierefrei sein müssen, sondern auch für den Einzelnen. So könnte es beispielsweise nötig sein, die Beleuchtung für einen sehbehinderten Kollegen zu verändern oder eine Kollegin, die seit kurzem im Rollstuhl sitzt, näher am Bürogebäudeeingang parken zu lassen.</t>
  </si>
  <si>
    <t>Average</t>
  </si>
  <si>
    <r>
      <rPr>
        <b/>
        <sz val="12"/>
        <color theme="1"/>
        <rFont val="Arial"/>
        <family val="2"/>
      </rPr>
      <t xml:space="preserve">Förderung einer Good-Practice-Kultur der Gleichstellung 
</t>
    </r>
    <r>
      <rPr>
        <sz val="10"/>
        <color theme="1"/>
        <rFont val="Arial"/>
        <family val="2"/>
      </rPr>
      <t>(Für Benutzer von Screenreadern: Dieser Abschnitt enthält 10 Fragen.)</t>
    </r>
  </si>
  <si>
    <t>Kultur 1</t>
  </si>
  <si>
    <t>Base</t>
  </si>
  <si>
    <t>Weight</t>
  </si>
  <si>
    <t>Score</t>
  </si>
  <si>
    <t xml:space="preserve">Ermutigen und ermächtigen Sie routinemäßig Menschen mit Behinderungen, sich um alle ausgeschriebenen Stellen zu bewerben? </t>
  </si>
  <si>
    <t>Kultur 2</t>
  </si>
  <si>
    <t>Unterstützt Ihr Unternehmen aktiv – vor Ort im Land – ein(e) oder mehrere Disability Employee Network(s) oder Ressourcengruppe(n)?</t>
  </si>
  <si>
    <t>Solche Netzwerke können sehr hilfreich sein, da sie es ermöglichen, dass Arbeitnehmer mit Behinderungen und ihre Unterstützer in der Geschäftswelt voneinander lernen und zu beiderseitigem Vorteil zusammenarbeiten.</t>
  </si>
  <si>
    <t>Kultur 3</t>
  </si>
  <si>
    <t>Führen Sie regelmäßig bewusstseinsbildende Maßnahmen für alle Führungskräfte und Angestellten durch, die ihnen vermitteln, wie wichtig die Gleichstellung behinderter Menschen, die Wahrung der Menschenrechte und die Verwendung guter Praktiken aus ethischer und wirtschaftlicher Sicht sind, und die sie auf versteckte Vorurteile und Stigmata aufmerksam machen?</t>
  </si>
  <si>
    <t xml:space="preserve">Binden Sie stets Menschen in diesen Prozess ein, die persönliche Erfahrungen mit Behinderung haben, und sorgen Sie dafür, dass die Bewusstseinsbildung nicht nur auf dem Papier geschieht, sondern zur Umsetzung konkreter Maßnahmen führt, die echten Wandel im Unternehmen bewirken. So könnten Sie beispielsweise Praktika für Studenten mit Behinderungen anbieten.  </t>
  </si>
  <si>
    <t>Kultur 4</t>
  </si>
  <si>
    <t xml:space="preserve">Ermutigen und ermächtigen Sie jeden im Unternehmen, unmittelbar von Menschen mit Behinderungen zu lernen, einschließlich von Vertretern mindestens einer der folgenden Gruppen: Kollegen, potentiellen Kollegen, Organisationen von und für Menschen mit Behinderungen, Beratern mit persönlichen Erfahrungen in diesem Bereich sowie Kunden mit Behinderungen? </t>
  </si>
  <si>
    <t>Beginnen Sie mit der Frage: „Was passiert, wenn...“?  
Was passiert, wenn Sie sich auf eine Stelle bewerben; wenn Sie eine Arbeitsplatzanpassung benötigen; wenn Sie versuchen, bei uns einzukaufen? Menschen mit Behinderungen solche Fragen zu stellen, ist unerlässlich, wenn Sie zu echter Gleichstellung und zur „Best Practice“ Disability Confidence gelangen wollen.</t>
  </si>
  <si>
    <t>Kultur 5</t>
  </si>
  <si>
    <t>Wenn sich Ihr Unternehmen regelmäßig mit externen Stakeholdern austauscht: Gehören dazu auch Organisationen von und für Menschen mit Behinderungen?</t>
  </si>
  <si>
    <t xml:space="preserve">Die meisten Länder haben einen nationalen „Dachverband“ von und für Menschen mit Behinderungen (OPD), der mit der International Disability Alliance (IDA) auf globaler Ebene verbunden ist. Auf der Suche nach lokalen Ansprechpartnern in diesem Bereich sollten Sie daran denken, dass viele Ihrer Angestellten vielleicht selbst eine Behinderung haben und lokale Ressourcen kennen und/oder Menschen mit Behinderungen in ihrem unmittelbaren Familien- und Freundeskreis haben. NROs und Regierungsbeamte mit einem Bezug zu diesem Thema könnten ebenfalls in der Lage sein, Sie mit entsprechenden OPDs in Kontakt zu bringen. </t>
  </si>
  <si>
    <t>Kultur 6</t>
  </si>
  <si>
    <t>Unterbreiten Sie Menschen mit Behinderungen routinemäßig Weiterbildungsangebote in Form von neuen Berufserfahrungen, Berufsausbildungen, Praktika, berufsbegleitenden Maßnahmen, Mentoring usw.?</t>
  </si>
  <si>
    <t>Menschen mit Behinderungen auf diese Weise aktiv in Ihre Arbeitswelt einzuführen und weiterzubilden, stärkt auch Ihre Kompetenzen in diesem Bereich und ist eine wertvolle Investition in Ihr Humankapital.</t>
  </si>
  <si>
    <t>Kultur 7</t>
  </si>
  <si>
    <t>Haben Sie sich schon aktiv darum bemüht, Frauen mit Behinderungen zu beschäftigen, und/oder haben Sie sich an Initiativen beteiligt, die ihren ökonomischen Status verbessern?</t>
  </si>
  <si>
    <t xml:space="preserve">Schließlich hat eine von fünf Frauen weltweit eine Behinderung. Erinnern Sie Ihre Mainstream-Partner für Schulung und Personalbeschaffung daran, dass Sie sich auch um Geschlechterparität bemühen, wenn Sie Menschen mit Behinderungen einstellen und aktiv fördern. </t>
  </si>
  <si>
    <t>Kultur 8</t>
  </si>
  <si>
    <t xml:space="preserve">Arbeitet Ihr Unternehmen mit Bildungseinrichtungen wie etwa Hochschulen und Berufsbildungszentren zusammen, die Ihnen Menschen mit Behinderungen für offene Stellen vermitteln und/oder Weiterbildungsangebote unterbreiten könnten? </t>
  </si>
  <si>
    <t xml:space="preserve">Ziehen Sie es in Betracht, mit Mainstream-Schulungsanbietern zusammenzuarbeiten, um ihnen ebenfalls zu helfen, Menschen mit Behinderungen zu dienen. Binden Sie diese Schulungsteilnehmer/Lernenden dann als Praktikanten, Mentees und Auszubildende in Ihre Arbeitsabläufe ein, und bieten Sie ihnen Übungsinterviews an, die ihr Selbstvertrauen und das Ihrer Personalmanager stärken. </t>
  </si>
  <si>
    <t>Kultur 9</t>
  </si>
  <si>
    <t>Bitten Sie Ihre Mitarbeiter bei Befragungen zum Thema Mitarbeitereinbindung, Ihnen mitzuteilen, ob sie eine Behinderung haben, und vergleichen Sie beim Auswerten ihre Erfahrungen und ihren Grad der Einbindung mit denen/dem ihrer nicht behinderten Kollegen?</t>
  </si>
  <si>
    <t>Viele Arbeitgeber, die ihre Mitarbeiter besser verstehen wollen, bitten sie (unter Zusicherung strengster Geheimhaltung) darum, Fragebögen zum Thema Mitarbeitereinbindung auszufüllen und ihnen so (auf wirklich freiwilliger Basis) Auskünfte über ihr Geschlecht, ihre ethnische Herkunft und andere persönliche Merkmale zu geben. Immer mehr Arbeitgeber fragen ihre Mitarbeiter dabei auch, ob sie sich als Mensch mit einer Behinderung betrachten, um die Antworten von behinderten Beschäftigten mit denen ihrer nicht-behinderten Kollegen zu vergleichen. Dabei ist es wichtig, ihnen den Zweck dieser Fragen klar zu vermitteln (also z. B., um den Einfluss von Behinderungen auf das Unternehmen besser zu verstehen und in puncto Barrierefreiheit und Gleichstellung besser zu werden). Danach sollten alle erkennen können, dass Sie die so gewonnenen Erkenntnisse in die Tat umsetzen.</t>
  </si>
  <si>
    <t>Kultur 10</t>
  </si>
  <si>
    <t>Überwachen Sie die Zahl von Angestellten, die sich als Mensch mit einer Behinderung betrachten, z. B. mittels Mitarbeiterbefragungen?</t>
  </si>
  <si>
    <t>Wenn Sie einen bestimmten Prozentsatz von Menschen mit Behinderungen einstellen müssen, sollten Sie daran denken, dass die Anzahl von Angestellten, die von dieser Quote berührt werden, kein genauer Gradmesser dafür ist, wie viele Menschen mit Behinderungen Sie wirklich beschäftigen oder wie viele in Zukunft für Sie arbeiten könnten. Ziehen Sie in dieser Hinsicht stets die viel weiter gefasste Definition der UNCRPD von Behinderung zu Rate. Vergessen Sie nie, dass viele Menschen mit Behinderungen sich gar nicht als behindert betrachten oder sich nur ungern als behindert bezeichnen – aufgrund des Stigmas und der falschen Annahmen, die mit „Behinderung“ verbunden sind und die Lebenschancen so vieler verringern. Dennoch bitten einige Arbeitgeber um diese persönlichen Informationen und zeigen, dass man sie ihnen getrost anvertrauen kann. Doch dieses Vertrauen muss erst einmal wachsen.</t>
  </si>
  <si>
    <r>
      <rPr>
        <b/>
        <sz val="12"/>
        <color theme="1"/>
        <rFont val="Arial"/>
        <family val="2"/>
      </rPr>
      <t xml:space="preserve">Schaffung von würdevollen und barrierefreien Zugängen für Kunden mit Behinderungen
</t>
    </r>
    <r>
      <rPr>
        <sz val="10"/>
        <color theme="1"/>
        <rFont val="Arial"/>
        <family val="2"/>
      </rPr>
      <t>(Für Benutzer von Screenreadern: Dieser Abschnitt enthält 9 Fragen.)</t>
    </r>
  </si>
  <si>
    <t>Kunde 1</t>
  </si>
  <si>
    <t>Gewährleistet Ihre Kundendienstpolitik den barrierefreien Zugang für Kunden mit Behinderungen über alle Vertriebswege hinweg – von Ihrer Online-Präsenz über den Telefonsupport bis hin zur Verkaufsstätte?</t>
  </si>
  <si>
    <t>Denken Sie daran, dass Systeme und Dienstleistungen, die auf Menschen mit Behinderungen zugeschnitten sind, auch für alle anderen besser nutzbar sind.</t>
  </si>
  <si>
    <t>Kunde 2</t>
  </si>
  <si>
    <t>Haben Sie eine erfahrene Führungspersönlichkeit im Land, die sicherstellt, dass Sie die Bedürfnisse und Erwartungen behinderter Menschen als wertgeschätzten Kunden über alle Vertriebswege hinweg erfüllen – von Ihrer Online-Präsenz über den Telefonsupport bis hin zur Verkaufsstätte?</t>
  </si>
  <si>
    <t xml:space="preserve">15-20 % Ihrer Kunden in einem Land haben eine Behinderung – einschließlich vieler, die sich dessen gar nicht bewusst sind. So würden sich viele ältere Menschen zum Beispiel gar nicht als „behindert“ bezeichnen – und doch hat einer von drei Kunden im Alter von 50-64 Jahren eine Behinderung. Vergessen Sie nicht, dass das Entfernen behinderungs- und zugänglichkeitsbezogener Barrieren die Erfahrung jedes Kunden verbessert. </t>
  </si>
  <si>
    <t>Kunde 3</t>
  </si>
  <si>
    <t>Vermitteln Sie Ihren Kundenservice-Mitarbeitern, wie man Kunden mit Behinderungen willkommen heißt und zu Diensten ist?</t>
  </si>
  <si>
    <t>Kunde 4</t>
  </si>
  <si>
    <t>Informieren Sie all Ihre bestehenden und potentiellen Kunden routinemäßig über die Art und Verfügbarkeit Ihrer zugänglichen Produkte und Dienstleistungen?</t>
  </si>
  <si>
    <r>
      <rPr>
        <sz val="12"/>
        <color theme="1"/>
        <rFont val="Arial"/>
        <family val="2"/>
      </rPr>
      <t>Maximieren Sie Ihre Kapitalrendite, indem Sie sicherstellen, dass</t>
    </r>
    <r>
      <rPr>
        <i/>
        <sz val="12"/>
        <color theme="1"/>
        <rFont val="Arial"/>
        <family val="2"/>
      </rPr>
      <t xml:space="preserve"> jeder </t>
    </r>
    <r>
      <rPr>
        <sz val="12"/>
        <color theme="1"/>
        <rFont val="Arial"/>
        <family val="2"/>
      </rPr>
      <t>Kunde Ihre zugänglichen Produkte und Dienstleistungen kennt und feststellt, dass Sie tatsächlich all Ihre Kunden wertschätzen.</t>
    </r>
    <r>
      <rPr>
        <sz val="12"/>
        <color theme="1"/>
        <rFont val="Arial"/>
        <family val="2"/>
      </rPr>
      <t xml:space="preserve"> </t>
    </r>
    <r>
      <rPr>
        <sz val="12"/>
        <color theme="1"/>
        <rFont val="Arial"/>
        <family val="2"/>
      </rPr>
      <t>Schließlich haben viele Kunden ein Familienmitglied oder einen guten Freund mit Behinderung, und einige Kunden werden später vielleicht selbst behindert.</t>
    </r>
    <r>
      <rPr>
        <sz val="12"/>
        <color theme="1"/>
        <rFont val="Arial"/>
        <family val="2"/>
      </rPr>
      <t xml:space="preserve"> </t>
    </r>
  </si>
  <si>
    <t>Kunde 5</t>
  </si>
  <si>
    <t>Bringen Sie in Ihren Kundenzufriedenheitsbefragungen die Ansichten und Erfahrungen von Kunden mit Behinderungen als einem speziellen Kundensegment in Erfahrung?</t>
  </si>
  <si>
    <t>In Ihrer Marktforschung müssen Sie die speziellen Bedürfnisse, Erfahrungen und Erwartungen älterer und behinderter Verbraucher erfassen, wenn Sie ein wirklich inklusives, brauchbares und attraktives Angebot an Produkten und Dienstleistungen schaffen wollen. Außerdem sollten Sie sich auch mit den Ansichten behinderter und älterer Verbraucher befassen, die Ihren Produkten und/oder Dienstleistungen den Rücken gekehrt haben, weil sie sie unzugänglich, unbrauchbar oder schlecht konzipiert finden.</t>
  </si>
  <si>
    <t>Kunde 6</t>
  </si>
  <si>
    <t>Maximieren Sie die Zugänglichkeit für jeden Kunden, indem Sie eine Reihe von unterschiedlichen Kontaktmöglichkeiten anbieten, wie etwa Kontaktzentren, Sozialen Medien, E-Mail, Chat, Instant Messaging, Textnachrichten, Video- und Telefonanrufe sowie Briefpost?</t>
  </si>
  <si>
    <t>Kunde 7</t>
  </si>
  <si>
    <t>Tauschen Sie sich direkt mit einer ganzen Reihe von Kunden und Experten mit Behinderungen aus, wie etwa über Disability Employee Networks und/oder Organisationen von und für Menschen mit Behinderungen, um sicherzugehen, dass Ihre Produkte und Dienstleistungen wirklich inklusiv gestaltet sind?</t>
  </si>
  <si>
    <t>Kunde 8</t>
  </si>
  <si>
    <t>Haben Sie explizite Standards, die gewährleisten, dass Ihre Räumlichkeiten, Ihre Telefonsysteme und Ihre Online-Präsenzen einschließlich Druckerzeugnissen und Sozialen Medien für Kunden mit Behinderungen vollständig zugänglich und leicht zu navigieren sind?</t>
  </si>
  <si>
    <t>Kunde 9</t>
  </si>
  <si>
    <t xml:space="preserve">Sind Menschen mit den unterschiedlichsten Arten von Behinderungen auf positive und authentische Weise in Ihren öffentlichkeitswirksamen Medien-, Werbe- und Marketingstrategien vertreten? </t>
  </si>
  <si>
    <t xml:space="preserve">Ihre Beschäftigten im Bereich Werbung und Marketing müssen Menschen mit Behinderungen aktiv als Verbraucher, Berater und wichtige Stakeholder integrieren, um sicherzustellen, dass sie wirklichkeitsgetreu und respektvoll auf eine Weise repräsentiert werden, die der Vielfalt Ihrer Märkte entspricht. </t>
  </si>
  <si>
    <r>
      <rPr>
        <b/>
        <sz val="12"/>
        <color theme="1"/>
        <rFont val="Arial"/>
        <family val="2"/>
      </rPr>
      <t xml:space="preserve">Bündnisbildung und Berichtslegung 
</t>
    </r>
    <r>
      <rPr>
        <sz val="10"/>
        <color theme="1"/>
        <rFont val="Arial"/>
        <family val="2"/>
      </rPr>
      <t>(Für Benutzer von Screenreadern: Dieser Abschnitt enthält 7 Fragen.)</t>
    </r>
  </si>
  <si>
    <t>Bündnisbildung 1</t>
  </si>
  <si>
    <t xml:space="preserve">Haben Sie Ihr Engagement für die Gleichstellung und Inklusion von Menschen mit Behinderungen in Ihre Strategien zum Thema Umwelt, Soziales und Unternehmensführung (ESG) und/oder Soziale Verantwortung als Unternehmen (CSR) integriert? </t>
  </si>
  <si>
    <t>Investitionen zur Schaffung von Arbeitsmärkten, die Menschen mit Behinderungen auf effizientere Weise Zugang verschaffen, haben zahlreiche Vorteile für Mensch und Umwelt. Die Ziele für nachhaltige Entwicklung der UN verlangen die Inklusion der weltweit 1,3 Milliarden Menschen mit Behinderungen als Voraussetzung für echten Fortschritt in Sachen Menschenrechte und wirtschaftliche Entwicklung. Erhöhen Sie die Reichweite und die Wirksamkeit jeder ESG-Investition, indem Sie darauf bestehen, dass Menschen mit Behinderungen aktiv beteiligt und ihre speziellen Bedürfnisse und Wünsche konstruktiv berücksichtigt werden.</t>
  </si>
  <si>
    <t>Bündnisbildung 2</t>
  </si>
  <si>
    <t>Fließt Ihr Engagement für Gleichstellung und Inklusion von Menschen mit Behinderungen in die Standardberichtsverfahren Ihres Unternehmens zum Thema ESG und/oder CSR ein?</t>
  </si>
  <si>
    <t>Bündnisbildung 3</t>
  </si>
  <si>
    <t>Investieren Sie in lokale berufsvorbereitende Programme, die es Menschen mit Behinderungen ermöglichen, sich die technischen und zwischenmenschlichen Fähigkeiten anzueignen, auf die lokale Arbeitgeber Wert legen? Solche Programme könnten Sie oder Ihre Partner auch selbst durchführen.</t>
  </si>
  <si>
    <t>National Business and Disability Networks können den Aufbau von Partnerschaften erleichtern, die es Arbeitgebern ermöglichen, sich kollektiv dafür einzusetzen, dass Menschen mit Behinderungen die Fähigkeiten und Bescheinigungen erhalten, die sich Arbeitgeber in ihrer Region wünschen. So steigt die Wahrscheinlichkeit, dass sich Arbeitgeber auch in dieser oftmals übersehenen Gruppe von Fachkräften nach Arbeitskräften umsehen.</t>
  </si>
  <si>
    <t>Bündnisbildung 4</t>
  </si>
  <si>
    <t>Ermutigen und ermächtigen Sie routinemäßig Menschen mit Behinderungen, die Unternehmer und Freelancer sind, in Ihre Lieferkette zu kommen?</t>
  </si>
  <si>
    <t xml:space="preserve">Bitten Sie Menschen mit den unterschiedlichsten Arten von Behinderungen, Ihren Beschaffungsprozess daraufhin zu überprüfen, dass er in jedem Abschnitt für die Menschen mit Behinderungen zugänglich ist, die Freelancer, Lieferanten und Unternehmer sind. </t>
  </si>
  <si>
    <t>Bündnisbildung 5</t>
  </si>
  <si>
    <t xml:space="preserve">Unterstützen Sie Ihre Lieferanten dabei, ihre Praktiken zur Gleichstellung und Inklusion von Menschen mit Behinderungen zu verbessern? </t>
  </si>
  <si>
    <t>Fangen Sie am besten damit an, das Bewusstsein der Lieferanten für das Thema Behinderung zu stärken, die unmittelbaren Einfluss darauf haben, ob Sie die besten Praktiken in diesem Bereich umsetzen können. Dazu gehören Unternehmen in den Bereichen Immobilien- und Grundstücksverwaltung, Informations- und Kommunikationstechnologie, Einstellung und Personalwesen, Marktforschung, Schulung und Weiterbildung, Produktentwicklung und Kommunikation. All diese Unternehmen müssen eine wichtige Rolle spielen, wenn Sie wirklich barrierefrei für Gruppen mit ähnlichen Zugangsanforderungen werden wollen. Sie werden Ihnen helfen, die sinnvollen Anpassungen für Menschen mit Behinderungen vorzunehmen, die ihre Gleichstellung erst ermöglichen.</t>
  </si>
  <si>
    <t>Bündnisbildung 6</t>
  </si>
  <si>
    <t>Gehören Sie einem National Business and Disability Network (NBDN) an?</t>
  </si>
  <si>
    <t>National Business and Disability Networks ermöglichen es ihren Mitgliedern, die „Best Practice“ namens Disability Confidence (Gleichstellung von Menschen mit Behinderungen) in ihrem Unternehmen umzusetzen. Sie können in Zusammenarbeit mit Führungspersönlichkeiten aus den Reihen von Menschen mit Behinderungen praktische und geschäftsrelevante Ressourcen bereitstellen. Für Unternehmen ist es viel kostengünstiger, gemeinsam mit anderen in einen Wissens- und Expertenpool zu investieren, als sich die nötigen Kenntnisse und Fähigkeiten selbst anzueignen. Wenn in Ihrem geschäftlichen Umfeld noch kein solches Netzwerk existieren sollte, könnten Sie einflussreiche lokale Unternehmensleiter davon überzeugen, eins aufzubauen. Im ILO Global Business and Disabilty Network finden Sie weitere Informationen zu diesem Thema, da ihm bereits mehr als 30 dieser nationalen Netzwerke angehören.</t>
  </si>
  <si>
    <t>Bündnisbildung 7</t>
  </si>
  <si>
    <t>Informieren Sie regelmäßig Ihre internen und externen Stakeholder – wie etwa Lieferanten, NROs, Organisationen von und für Menschen mit Behinderungen, politische Entscheidungsträger, Arbeitgeberverbände und die breite Öffentlichkeit – über Ihre Initiativen zur Gleichstellung und Inklusion von Menschen mit Behinderungen, wie etwa in den Sozialen Netzwerken, Newslettern, Veröffentlichungen, Marketingmaterialien oder anderen Kanälen?</t>
  </si>
  <si>
    <r>
      <rPr>
        <sz val="12"/>
        <color theme="1"/>
        <rFont val="Arial"/>
        <family val="2"/>
      </rPr>
      <t>Jeder gewinnt: benachteiligte Gruppen, Unternehmen, Gemeinschaften, Volkswirtschaften – wenn hoch angesehene Unternehmensleiter bekanntgeben, dass sie sich ernsthaft darum bemühen und darin investieren, dass jeder zum Geschäftserfolg und Wirtschaftswachstum beitragen kann.</t>
    </r>
    <r>
      <rPr>
        <sz val="12"/>
        <color theme="1"/>
        <rFont val="Arial"/>
        <family val="2"/>
      </rPr>
      <t xml:space="preserve"> </t>
    </r>
    <r>
      <rPr>
        <sz val="12"/>
        <color theme="1"/>
        <rFont val="Arial"/>
        <family val="2"/>
      </rPr>
      <t xml:space="preserve">Solche Bekanntgaben helfen auch, die vielen hemmenden Vorurteile über Unternehmen </t>
    </r>
    <r>
      <rPr>
        <i/>
        <sz val="12"/>
        <color theme="1"/>
        <rFont val="Arial"/>
        <family val="2"/>
      </rPr>
      <t>und</t>
    </r>
    <r>
      <rPr>
        <sz val="12"/>
        <color theme="1"/>
        <rFont val="Arial"/>
        <family val="2"/>
      </rPr>
      <t xml:space="preserve"> Menschen mit Behinderungen abzubauen, die dem Fortschritt noch im Wege stehen.</t>
    </r>
  </si>
  <si>
    <t>Einstufung</t>
  </si>
  <si>
    <t>Einsteiger</t>
  </si>
  <si>
    <t>Praktizierender</t>
  </si>
  <si>
    <t>Vorreiter</t>
  </si>
  <si>
    <t>`</t>
  </si>
  <si>
    <t>Die Grundlagen: Respekt, Fairness, Gleichstellung und Barrierefreiheit*</t>
  </si>
  <si>
    <t>Förderung einer Kultur der Gleichstellung, die auf besten Praktiken basiert*</t>
  </si>
  <si>
    <t xml:space="preserve">Schaffung eines würdevollen und barrierefreien Zugangs für Kunden mit Behinderungen  </t>
  </si>
  <si>
    <t xml:space="preserve">Bündnisbildung und Berichtslegung   </t>
  </si>
  <si>
    <t>Gesamteinschätzung*</t>
  </si>
  <si>
    <t>Verzeichnis erheblicher Risiken:</t>
  </si>
  <si>
    <t>*Anmerkung – Auf die vorangegangene Frage mit „Nein“ oder „Weiß ich nicht“ zu antworten, birgt nicht nur erhebliche Risiken, sondern bedeutet auch, dass das Unternehmen in der Einstufung nicht über das Einsteigerniveau hinauskommen kann.</t>
  </si>
  <si>
    <t>Ja</t>
  </si>
  <si>
    <t>Nein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</si>
</sst>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_-"/>
    <numFmt numFmtId="165" formatCode="_-* #,##0_-;\-* #,##0_-;_-* &quot;-&quot;??_-;_-@_-"/>
  </numFmts>
  <fonts count="17" x14ac:knownFonts="1">
    <font>
      <sz val="11"/>
      <color theme="1"/>
      <name val="Calibri"/>
      <family val="2"/>
      <scheme val="minor"/>
    </font>
    <font>
      <sz val="10"/>
      <color theme="1"/>
      <name val="Arial"/>
      <family val="2"/>
    </font>
    <font>
      <sz val="11"/>
      <color theme="1"/>
      <name val="Calibri"/>
      <family val="2"/>
      <scheme val="minor"/>
    </font>
    <font>
      <b/>
      <sz val="12"/>
      <color theme="1"/>
      <name val="Arial"/>
      <family val="2"/>
    </font>
    <font>
      <sz val="12"/>
      <color theme="1"/>
      <name val="Arial"/>
      <family val="2"/>
    </font>
    <font>
      <sz val="14"/>
      <color theme="1"/>
      <name val="Arial"/>
      <family val="2"/>
    </font>
    <font>
      <b/>
      <sz val="14"/>
      <color theme="1"/>
      <name val="Arial"/>
      <family val="2"/>
    </font>
    <font>
      <b/>
      <u/>
      <sz val="14"/>
      <color theme="1"/>
      <name val="Arial"/>
      <family val="2"/>
    </font>
    <font>
      <sz val="12"/>
      <color rgb="FFFF0000"/>
      <name val="Arial"/>
      <family val="2"/>
    </font>
    <font>
      <u/>
      <sz val="14"/>
      <color theme="1"/>
      <name val="Arial"/>
      <family val="2"/>
    </font>
    <font>
      <i/>
      <sz val="12"/>
      <color rgb="FFFF0000"/>
      <name val="Arial"/>
      <family val="2"/>
    </font>
    <font>
      <i/>
      <sz val="12"/>
      <color theme="1"/>
      <name val="Arial"/>
      <family val="2"/>
    </font>
    <font>
      <b/>
      <u/>
      <sz val="12"/>
      <color theme="1"/>
      <name val="Arial"/>
      <family val="2"/>
    </font>
    <font>
      <u/>
      <sz val="11"/>
      <color theme="10"/>
      <name val="Calibri"/>
      <family val="2"/>
      <scheme val="minor"/>
    </font>
    <font>
      <u/>
      <sz val="12"/>
      <color theme="1"/>
      <name val="Arial"/>
      <family val="2"/>
    </font>
    <font>
      <sz val="7"/>
      <color theme="1"/>
      <name val="Arial"/>
      <family val="2"/>
    </font>
    <font>
      <b/>
      <u/>
      <sz val="7"/>
      <color theme="1"/>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s>
  <cellStyleXfs count="4">
    <xf numFmtId="0" fontId="0" fillId="0" borderId="0"/>
    <xf numFmtId="9"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cellStyleXfs>
  <cellXfs count="75">
    <xf numFmtId="0" fontId="0" fillId="0" borderId="0" xfId="0"/>
    <xf numFmtId="0" fontId="5" fillId="3" borderId="0" xfId="0" applyFont="1" applyFill="1"/>
    <xf numFmtId="0" fontId="5" fillId="0" borderId="0" xfId="0" applyFont="1"/>
    <xf numFmtId="0" fontId="5" fillId="0" borderId="1" xfId="0" applyFont="1" applyBorder="1" applyAlignment="1">
      <alignment horizontal="center" vertical="center"/>
    </xf>
    <xf numFmtId="9" fontId="6" fillId="0" borderId="1" xfId="0" applyNumberFormat="1" applyFont="1" applyBorder="1" applyAlignment="1">
      <alignment horizontal="center" vertical="center"/>
    </xf>
    <xf numFmtId="9" fontId="6" fillId="0" borderId="1" xfId="1" applyFont="1" applyBorder="1" applyAlignment="1">
      <alignment horizontal="center" vertical="center"/>
    </xf>
    <xf numFmtId="0" fontId="5" fillId="0" borderId="0" xfId="0" applyFont="1" applyAlignment="1">
      <alignment horizontal="center"/>
    </xf>
    <xf numFmtId="9" fontId="5" fillId="0" borderId="0" xfId="1" applyFont="1" applyAlignment="1">
      <alignment horizontal="center"/>
    </xf>
    <xf numFmtId="0" fontId="7" fillId="0" borderId="1" xfId="0" applyFont="1" applyBorder="1" applyAlignment="1">
      <alignment horizontal="center" vertical="center"/>
    </xf>
    <xf numFmtId="0" fontId="5" fillId="0" borderId="0" xfId="0" applyFont="1" applyAlignment="1">
      <alignment wrapText="1"/>
    </xf>
    <xf numFmtId="0" fontId="4" fillId="0" borderId="0" xfId="0" applyFont="1" applyAlignment="1">
      <alignment horizontal="center" vertical="center" wrapText="1"/>
    </xf>
    <xf numFmtId="0" fontId="5" fillId="0" borderId="0" xfId="0" applyFont="1" applyAlignment="1">
      <alignment vertical="center"/>
    </xf>
    <xf numFmtId="0" fontId="5" fillId="0" borderId="0" xfId="0" applyFont="1" applyAlignment="1">
      <alignment vertical="center" wrapText="1"/>
    </xf>
    <xf numFmtId="0" fontId="5" fillId="3" borderId="0" xfId="0" applyFont="1" applyFill="1" applyAlignment="1">
      <alignment vertical="center"/>
    </xf>
    <xf numFmtId="0" fontId="5" fillId="0" borderId="0" xfId="0" applyFont="1" applyAlignment="1">
      <alignment horizontal="left" vertical="center" wrapText="1"/>
    </xf>
    <xf numFmtId="0" fontId="7" fillId="0" borderId="0" xfId="0" applyFont="1" applyAlignment="1">
      <alignment vertical="center" wrapText="1"/>
    </xf>
    <xf numFmtId="0" fontId="0" fillId="0" borderId="0" xfId="0" applyAlignment="1">
      <alignment vertical="center" wrapText="1"/>
    </xf>
    <xf numFmtId="0" fontId="9" fillId="0" borderId="0" xfId="0" applyFont="1" applyAlignment="1">
      <alignment horizontal="center" vertical="center"/>
    </xf>
    <xf numFmtId="9" fontId="6" fillId="0" borderId="6" xfId="0" applyNumberFormat="1" applyFont="1" applyBorder="1" applyAlignment="1">
      <alignment horizontal="center" vertical="center"/>
    </xf>
    <xf numFmtId="9" fontId="6" fillId="0" borderId="7" xfId="0" applyNumberFormat="1" applyFont="1" applyBorder="1" applyAlignment="1">
      <alignment horizontal="center" vertical="center"/>
    </xf>
    <xf numFmtId="9" fontId="6" fillId="0" borderId="6" xfId="1" applyFont="1" applyFill="1" applyBorder="1" applyAlignment="1">
      <alignment horizontal="center" vertical="center"/>
    </xf>
    <xf numFmtId="0" fontId="7" fillId="0" borderId="0" xfId="0" applyFont="1" applyAlignment="1">
      <alignment horizontal="left" vertical="center" wrapText="1"/>
    </xf>
    <xf numFmtId="0" fontId="12" fillId="0" borderId="0" xfId="0" applyFont="1" applyAlignment="1">
      <alignment vertical="top" wrapText="1"/>
    </xf>
    <xf numFmtId="0" fontId="5" fillId="0" borderId="0" xfId="0" applyFont="1" applyAlignment="1">
      <alignment vertical="top" wrapText="1"/>
    </xf>
    <xf numFmtId="0" fontId="7" fillId="0" borderId="0" xfId="0" applyFont="1" applyAlignment="1">
      <alignment vertical="top" wrapText="1"/>
    </xf>
    <xf numFmtId="0" fontId="9" fillId="0" borderId="0" xfId="3" applyFont="1" applyBorder="1" applyAlignment="1">
      <alignment horizontal="center" vertical="center"/>
    </xf>
    <xf numFmtId="0" fontId="3" fillId="0" borderId="0" xfId="0" applyFont="1" applyAlignment="1" applyProtection="1">
      <alignment horizontal="center"/>
      <protection locked="0"/>
    </xf>
    <xf numFmtId="0" fontId="4" fillId="2" borderId="2" xfId="0" applyFont="1" applyFill="1" applyBorder="1" applyAlignment="1" applyProtection="1">
      <alignment horizontal="center" vertical="center"/>
      <protection locked="0"/>
    </xf>
    <xf numFmtId="0" fontId="4" fillId="2" borderId="2" xfId="0" applyFont="1" applyFill="1" applyBorder="1" applyAlignment="1" applyProtection="1">
      <alignment vertical="center" wrapText="1"/>
      <protection locked="0"/>
    </xf>
    <xf numFmtId="0" fontId="14" fillId="0" borderId="2" xfId="3" applyFont="1" applyBorder="1" applyAlignment="1" applyProtection="1">
      <alignment horizontal="center" vertical="center"/>
    </xf>
    <xf numFmtId="0" fontId="4" fillId="2" borderId="12" xfId="0" applyFont="1" applyFill="1" applyBorder="1" applyAlignment="1" applyProtection="1">
      <alignment horizontal="center" vertical="center"/>
      <protection locked="0"/>
    </xf>
    <xf numFmtId="0" fontId="4" fillId="2" borderId="13" xfId="0" applyFont="1" applyFill="1" applyBorder="1" applyAlignment="1" applyProtection="1">
      <alignment horizontal="center" vertical="center"/>
      <protection locked="0"/>
    </xf>
    <xf numFmtId="0" fontId="4" fillId="2" borderId="12" xfId="0" applyFont="1" applyFill="1" applyBorder="1" applyAlignment="1" applyProtection="1">
      <alignment horizontal="left" vertical="center" wrapText="1"/>
      <protection locked="0"/>
    </xf>
    <xf numFmtId="0" fontId="4" fillId="2" borderId="13" xfId="0" applyFont="1" applyFill="1" applyBorder="1" applyAlignment="1" applyProtection="1">
      <alignment horizontal="left" vertical="center" wrapText="1"/>
      <protection locked="0"/>
    </xf>
    <xf numFmtId="0" fontId="4" fillId="2" borderId="12" xfId="0"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wrapText="1"/>
      <protection locked="0"/>
    </xf>
    <xf numFmtId="0" fontId="4" fillId="2" borderId="15" xfId="0" applyFont="1" applyFill="1" applyBorder="1" applyAlignment="1" applyProtection="1">
      <alignment horizontal="center" vertical="center"/>
      <protection locked="0"/>
    </xf>
    <xf numFmtId="0" fontId="4" fillId="2" borderId="15" xfId="0" applyFont="1" applyFill="1" applyBorder="1" applyAlignment="1" applyProtection="1">
      <alignment horizontal="left" vertical="center" wrapText="1"/>
      <protection locked="0"/>
    </xf>
    <xf numFmtId="0" fontId="4" fillId="0" borderId="0" xfId="0" applyFont="1" applyAlignment="1">
      <alignment horizontal="center" vertical="center" wrapText="1"/>
    </xf>
    <xf numFmtId="0" fontId="5" fillId="0" borderId="0" xfId="0" applyFont="1" applyAlignment="1">
      <alignment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10" fillId="0" borderId="0" xfId="0" applyFont="1" applyAlignment="1">
      <alignment horizontal="left" vertical="center" wrapText="1"/>
    </xf>
    <xf numFmtId="0" fontId="5" fillId="0" borderId="0" xfId="0" applyFont="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4" fillId="0" borderId="0" xfId="0" applyFont="1" applyProtection="1"/>
    <xf numFmtId="0" fontId="3" fillId="2" borderId="3" xfId="0" applyFont="1" applyFill="1" applyBorder="1" applyAlignment="1" applyProtection="1">
      <alignment horizontal="left" vertical="center" wrapText="1"/>
    </xf>
    <xf numFmtId="0" fontId="3" fillId="2" borderId="4" xfId="0" applyFont="1" applyFill="1" applyBorder="1" applyAlignment="1" applyProtection="1">
      <alignment horizontal="left" vertical="center"/>
    </xf>
    <xf numFmtId="0" fontId="3" fillId="2" borderId="5" xfId="0" applyFont="1" applyFill="1" applyBorder="1" applyAlignment="1" applyProtection="1">
      <alignment horizontal="left" vertical="center"/>
    </xf>
    <xf numFmtId="0" fontId="4" fillId="0" borderId="0" xfId="0" applyFont="1" applyAlignment="1" applyProtection="1">
      <alignment horizontal="center"/>
    </xf>
    <xf numFmtId="0" fontId="3" fillId="0" borderId="0" xfId="0" applyFont="1" applyProtection="1"/>
    <xf numFmtId="0" fontId="3" fillId="0" borderId="0" xfId="0" applyFont="1" applyAlignment="1" applyProtection="1">
      <alignment horizontal="center"/>
    </xf>
    <xf numFmtId="0" fontId="3" fillId="0" borderId="0" xfId="0" applyFont="1" applyAlignment="1" applyProtection="1">
      <alignment horizontal="center" vertical="center"/>
    </xf>
    <xf numFmtId="0" fontId="4" fillId="0" borderId="14" xfId="0" applyFont="1" applyBorder="1" applyAlignment="1" applyProtection="1">
      <alignment horizontal="center"/>
    </xf>
    <xf numFmtId="0" fontId="4" fillId="0" borderId="12" xfId="0" applyFont="1" applyBorder="1" applyAlignment="1" applyProtection="1">
      <alignment horizontal="left" vertical="center" wrapText="1"/>
    </xf>
    <xf numFmtId="0" fontId="14" fillId="0" borderId="12" xfId="0" applyFont="1" applyBorder="1" applyAlignment="1" applyProtection="1">
      <alignment horizontal="center" vertical="center"/>
    </xf>
    <xf numFmtId="0" fontId="4" fillId="0" borderId="0" xfId="0" applyFont="1" applyAlignment="1" applyProtection="1">
      <alignment horizontal="center" vertical="center"/>
    </xf>
    <xf numFmtId="9" fontId="4" fillId="0" borderId="0" xfId="0" applyNumberFormat="1" applyFont="1" applyAlignment="1" applyProtection="1">
      <alignment vertical="center"/>
    </xf>
    <xf numFmtId="0" fontId="4" fillId="0" borderId="13" xfId="0" applyFont="1" applyBorder="1" applyAlignment="1" applyProtection="1">
      <alignment horizontal="left" vertical="center" wrapText="1"/>
    </xf>
    <xf numFmtId="0" fontId="14" fillId="0" borderId="2" xfId="0" applyFont="1" applyBorder="1" applyAlignment="1" applyProtection="1">
      <alignment horizontal="center" vertical="center"/>
    </xf>
    <xf numFmtId="0" fontId="4" fillId="0" borderId="2" xfId="0" applyFont="1" applyBorder="1" applyAlignment="1" applyProtection="1">
      <alignment vertical="center" wrapText="1"/>
    </xf>
    <xf numFmtId="0" fontId="4" fillId="0" borderId="2" xfId="0" applyFont="1" applyBorder="1" applyProtection="1"/>
    <xf numFmtId="0" fontId="8" fillId="0" borderId="0" xfId="0" applyFont="1" applyProtection="1"/>
    <xf numFmtId="0" fontId="4" fillId="0" borderId="2" xfId="0" applyFont="1" applyBorder="1" applyAlignment="1" applyProtection="1">
      <alignment horizontal="center"/>
    </xf>
    <xf numFmtId="165" fontId="4" fillId="0" borderId="0" xfId="2" applyNumberFormat="1" applyFont="1" applyAlignment="1" applyProtection="1">
      <alignment horizontal="center"/>
    </xf>
    <xf numFmtId="9" fontId="4" fillId="0" borderId="2" xfId="1" applyFont="1" applyBorder="1" applyAlignment="1" applyProtection="1">
      <alignment horizontal="center"/>
    </xf>
    <xf numFmtId="0" fontId="4" fillId="0" borderId="0" xfId="0" applyFont="1" applyAlignment="1" applyProtection="1">
      <alignment horizontal="center"/>
    </xf>
    <xf numFmtId="0" fontId="14" fillId="0" borderId="13" xfId="0" applyFont="1" applyBorder="1" applyAlignment="1" applyProtection="1">
      <alignment horizontal="center" vertical="center"/>
    </xf>
    <xf numFmtId="0" fontId="3" fillId="2" borderId="4" xfId="0" applyFont="1" applyFill="1" applyBorder="1" applyAlignment="1" applyProtection="1">
      <alignment horizontal="left" vertical="center" wrapText="1"/>
    </xf>
    <xf numFmtId="0" fontId="3" fillId="2" borderId="5" xfId="0" applyFont="1" applyFill="1" applyBorder="1" applyAlignment="1" applyProtection="1">
      <alignment horizontal="left" vertical="center" wrapText="1"/>
    </xf>
    <xf numFmtId="0" fontId="4" fillId="0" borderId="15" xfId="0" applyFont="1" applyBorder="1" applyAlignment="1" applyProtection="1">
      <alignment horizontal="left" vertical="center" wrapText="1"/>
    </xf>
    <xf numFmtId="9" fontId="4" fillId="0" borderId="0" xfId="1" applyFont="1" applyAlignment="1" applyProtection="1">
      <alignment horizontal="center"/>
    </xf>
    <xf numFmtId="0" fontId="4" fillId="0" borderId="11" xfId="0" applyFont="1" applyBorder="1" applyProtection="1"/>
  </cellXfs>
  <cellStyles count="4">
    <cellStyle name="Comma" xfId="2" builtinId="3"/>
    <cellStyle name="Hyperlink" xfId="3" builtinId="8"/>
    <cellStyle name="Normal" xfId="0" builtinId="0"/>
    <cellStyle name="Per cent" xfId="1" builtinId="5"/>
  </cellStyles>
  <dxfs count="10">
    <dxf>
      <font>
        <color theme="0"/>
      </font>
      <fill>
        <patternFill>
          <bgColor rgb="FFFF0000"/>
        </patternFill>
      </fill>
    </dxf>
    <dxf>
      <font>
        <color theme="1"/>
      </font>
      <fill>
        <patternFill>
          <bgColor rgb="FF92D050"/>
        </patternFill>
      </fill>
    </dxf>
    <dxf>
      <font>
        <color theme="1"/>
      </font>
      <fill>
        <patternFill>
          <bgColor rgb="FFFFC000"/>
        </patternFill>
      </fill>
    </dxf>
    <dxf>
      <font>
        <color theme="0"/>
      </font>
      <fill>
        <patternFill>
          <bgColor rgb="FFFF0000"/>
        </patternFill>
      </fill>
    </dxf>
    <dxf>
      <font>
        <color theme="1"/>
      </font>
      <fill>
        <patternFill>
          <bgColor rgb="FF92D050"/>
        </patternFill>
      </fill>
    </dxf>
    <dxf>
      <font>
        <color theme="1"/>
      </font>
      <fill>
        <patternFill>
          <bgColor rgb="FFFFC000"/>
        </patternFill>
      </fill>
    </dxf>
    <dxf>
      <fill>
        <patternFill>
          <bgColor rgb="FF92D050"/>
        </patternFill>
      </fill>
    </dxf>
    <dxf>
      <fill>
        <patternFill>
          <bgColor rgb="FFFFC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118530</xdr:rowOff>
    </xdr:from>
    <xdr:to>
      <xdr:col>0</xdr:col>
      <xdr:colOff>7772400</xdr:colOff>
      <xdr:row>0</xdr:row>
      <xdr:rowOff>1706042</xdr:rowOff>
    </xdr:to>
    <xdr:pic>
      <xdr:nvPicPr>
        <xdr:cNvPr id="5" name="Picture 4">
          <a:extLst>
            <a:ext uri="{FF2B5EF4-FFF2-40B4-BE49-F238E27FC236}">
              <a16:creationId xmlns:a16="http://schemas.microsoft.com/office/drawing/2014/main" id="{F358866F-019C-627A-E47B-E9FD4D2267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18530"/>
          <a:ext cx="7772400" cy="1587512"/>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ilo.org/global/topics/equality-and-discrimination/WCMS_536630/lang--en/index.htm" TargetMode="External"/><Relationship Id="rId13" Type="http://schemas.openxmlformats.org/officeDocument/2006/relationships/hyperlink" Target="https://www.sis.se/api/document/preview/914186/" TargetMode="External"/><Relationship Id="rId3" Type="http://schemas.openxmlformats.org/officeDocument/2006/relationships/hyperlink" Target="https://www.ohchr.org/en/instruments-mechanisms/instruments/convention-rights-persons-disabilities" TargetMode="External"/><Relationship Id="rId7" Type="http://schemas.openxmlformats.org/officeDocument/2006/relationships/hyperlink" Target="https://www.w3.org/WAI/standards-guidelines/wcag/" TargetMode="External"/><Relationship Id="rId12" Type="http://schemas.openxmlformats.org/officeDocument/2006/relationships/hyperlink" Target="https://www.ilo.org/global/topics/disability-and-work/WCMS_830386/lang--en/index.htm" TargetMode="External"/><Relationship Id="rId2" Type="http://schemas.openxmlformats.org/officeDocument/2006/relationships/hyperlink" Target="https://www.businessdisabilityinternational.org/the-bdi-charter/" TargetMode="External"/><Relationship Id="rId1" Type="http://schemas.openxmlformats.org/officeDocument/2006/relationships/hyperlink" Target="https://www.businessanddisability.org/charter/" TargetMode="External"/><Relationship Id="rId6" Type="http://schemas.openxmlformats.org/officeDocument/2006/relationships/hyperlink" Target="https://safeguardingsupporthub.org/sites/default/files/2022-07/A%20recruiters%27%20introduction%20to%20workplace%20adjustments.pdf" TargetMode="External"/><Relationship Id="rId11" Type="http://schemas.openxmlformats.org/officeDocument/2006/relationships/hyperlink" Target="https://www.un.org/sites/un2.un.org/files/2021/01/2020_un_disability_inclusion_strategy_guidelines_indicator_8.pdf" TargetMode="External"/><Relationship Id="rId5" Type="http://schemas.openxmlformats.org/officeDocument/2006/relationships/hyperlink" Target="https://www.businessdisabilityinternational.org/wp-content/uploads/2026/02/bdi-Interviewing-candidates-with-disabilities.pdf" TargetMode="External"/><Relationship Id="rId15" Type="http://schemas.openxmlformats.org/officeDocument/2006/relationships/printerSettings" Target="../printerSettings/printerSettings2.bin"/><Relationship Id="rId10" Type="http://schemas.openxmlformats.org/officeDocument/2006/relationships/hyperlink" Target="http://www.businessanddisability.org/wp-content/uploads/2021/03/Digital-accessibility-primer.pdf" TargetMode="External"/><Relationship Id="rId4" Type="http://schemas.openxmlformats.org/officeDocument/2006/relationships/hyperlink" Target="https://www.businessdisabilityinternational.org/wp-content/uploads/2024/06/bdi_essential_checklist_recruit_aug2.pdf" TargetMode="External"/><Relationship Id="rId9" Type="http://schemas.openxmlformats.org/officeDocument/2006/relationships/hyperlink" Target="https://ww1.issa.int/guidelines/rtw" TargetMode="External"/><Relationship Id="rId14" Type="http://schemas.openxmlformats.org/officeDocument/2006/relationships/hyperlink" Target="https://safeguardingsupporthub.org/sites/default/files/2022-07/A%20recruiters%27%20introduction%20to%20workplace%20adjustments.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purplespace.org/download_doc_file.php?doc=db269709f8baebcf56971bf0e6e290cb" TargetMode="External"/><Relationship Id="rId3" Type="http://schemas.openxmlformats.org/officeDocument/2006/relationships/hyperlink" Target="https://vimeo.com/163837500" TargetMode="External"/><Relationship Id="rId7" Type="http://schemas.openxmlformats.org/officeDocument/2006/relationships/hyperlink" Target="https://www.businessdisabilityinternational.org/wp-content/uploads/2024/06/investing_in_human_potential_20241.pdf" TargetMode="External"/><Relationship Id="rId12" Type="http://schemas.openxmlformats.org/officeDocument/2006/relationships/printerSettings" Target="../printerSettings/printerSettings3.bin"/><Relationship Id="rId2" Type="http://schemas.openxmlformats.org/officeDocument/2006/relationships/hyperlink" Target="https://www.sis.se/api/document/preview/914186/" TargetMode="External"/><Relationship Id="rId1" Type="http://schemas.openxmlformats.org/officeDocument/2006/relationships/hyperlink" Target="https://www.w3.org/WAI/standards-guidelines/wcag/" TargetMode="External"/><Relationship Id="rId6" Type="http://schemas.openxmlformats.org/officeDocument/2006/relationships/hyperlink" Target="https://www.businessanddisability.org/members/" TargetMode="External"/><Relationship Id="rId11" Type="http://schemas.openxmlformats.org/officeDocument/2006/relationships/hyperlink" Target="https://www.un.org/sites/un2.un.org/files/un_disability-inclusive_consultation_guidelines.pdf" TargetMode="External"/><Relationship Id="rId5" Type="http://schemas.openxmlformats.org/officeDocument/2006/relationships/hyperlink" Target="https://www.businessdisabilityinternational.org/learning-directly-from-disabled-people/" TargetMode="External"/><Relationship Id="rId10" Type="http://schemas.openxmlformats.org/officeDocument/2006/relationships/hyperlink" Target="https://www.purplespace.org/purplespace-global" TargetMode="External"/><Relationship Id="rId4" Type="http://schemas.openxmlformats.org/officeDocument/2006/relationships/hyperlink" Target="https://www.un.org/development/desa/disabilities/convention-on-the-rights-of-persons-with-disabilities.html" TargetMode="External"/><Relationship Id="rId9" Type="http://schemas.openxmlformats.org/officeDocument/2006/relationships/hyperlink" Target="https://www.purplespace.org/purplespace-global"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bt.com/help/here-for-you" TargetMode="External"/><Relationship Id="rId2" Type="http://schemas.openxmlformats.org/officeDocument/2006/relationships/hyperlink" Target="https://www.theo2.co.uk/accessibility" TargetMode="External"/><Relationship Id="rId1" Type="http://schemas.openxmlformats.org/officeDocument/2006/relationships/hyperlink" Target="https://www.hsbc.co.uk/help/supporting-customer-needs/" TargetMode="External"/><Relationship Id="rId6" Type="http://schemas.openxmlformats.org/officeDocument/2006/relationships/printerSettings" Target="../printerSettings/printerSettings4.bin"/><Relationship Id="rId5" Type="http://schemas.openxmlformats.org/officeDocument/2006/relationships/hyperlink" Target="https://www.un.org/sites/un2.un.org/files/un_disability-inclusive_communication_guidelines.pdf" TargetMode="External"/><Relationship Id="rId4" Type="http://schemas.openxmlformats.org/officeDocument/2006/relationships/hyperlink" Target="https://www.edfenergy.com/PSR"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sundaytimes.lk/221023/business-times/usaid-pizza-hut-launch-28-training-kitchens-for-sri-lankan-youth-499462.html" TargetMode="External"/><Relationship Id="rId2" Type="http://schemas.openxmlformats.org/officeDocument/2006/relationships/hyperlink" Target="https://home.barclays/content/dam/home-barclays/documents/who-we-are/our-strategy/DandI/D&amp;I-Disability-Whitepaper-2018.pdf" TargetMode="External"/><Relationship Id="rId1" Type="http://schemas.openxmlformats.org/officeDocument/2006/relationships/hyperlink" Target="http://www.businessanddisability.org/wp-content/uploads/2020/01/Standard-Chartered-Building-a-Disability-Confident-Workplace-Toolkit_External.pdf" TargetMode="External"/><Relationship Id="rId6" Type="http://schemas.openxmlformats.org/officeDocument/2006/relationships/printerSettings" Target="../printerSettings/printerSettings5.bin"/><Relationship Id="rId5" Type="http://schemas.openxmlformats.org/officeDocument/2006/relationships/hyperlink" Target="https://disabilityhub.eu/sites/default/files/files/outcomes/gri_disability_reporting_0.pdf" TargetMode="External"/><Relationship Id="rId4" Type="http://schemas.openxmlformats.org/officeDocument/2006/relationships/hyperlink" Target="https://www.businessanddisability.org/members/"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safeguardingsupporthub.org/sites/default/files/2022-07/A%20recruiters%27%20introduction%20to%20workplace%20adjustments.pdf" TargetMode="External"/><Relationship Id="rId13" Type="http://schemas.openxmlformats.org/officeDocument/2006/relationships/hyperlink" Target="https://www.un.org/sites/un2.un.org/files/2021/01/2020_un_disability_inclusion_strategy_guidelines_indicator_8.pdf" TargetMode="External"/><Relationship Id="rId18" Type="http://schemas.openxmlformats.org/officeDocument/2006/relationships/hyperlink" Target="https://www.sundaytimes.lk/221023/business-times/usaid-pizza-hut-launch-28-training-kitchens-for-sri-lankan-youth-499462.html" TargetMode="External"/><Relationship Id="rId3" Type="http://schemas.openxmlformats.org/officeDocument/2006/relationships/hyperlink" Target="https://www.ohchr.org/en/instruments-mechanisms/instruments/convention-rights-persons-disabilities" TargetMode="External"/><Relationship Id="rId7" Type="http://schemas.openxmlformats.org/officeDocument/2006/relationships/hyperlink" Target="https://www.businessdisabilityinternational.org/wp-content/uploads/2026/02/bdi-Interviewing-candidates-with-disabilities.pdf" TargetMode="External"/><Relationship Id="rId12" Type="http://schemas.openxmlformats.org/officeDocument/2006/relationships/hyperlink" Target="https://www.w3.org/WAI/standards-guidelines/wcag/" TargetMode="External"/><Relationship Id="rId17" Type="http://schemas.openxmlformats.org/officeDocument/2006/relationships/hyperlink" Target="https://www.businessdisabilityinternational.org/learning-directly-from-disabled-people/" TargetMode="External"/><Relationship Id="rId2" Type="http://schemas.openxmlformats.org/officeDocument/2006/relationships/hyperlink" Target="https://www.businessdisabilityinternational.org/the-bdi-charter/" TargetMode="External"/><Relationship Id="rId16" Type="http://schemas.openxmlformats.org/officeDocument/2006/relationships/hyperlink" Target="https://www.un.org/development/desa/disabilities/convention-on-the-rights-of-persons-with-disabilities.html" TargetMode="External"/><Relationship Id="rId1" Type="http://schemas.openxmlformats.org/officeDocument/2006/relationships/hyperlink" Target="https://www.businessanddisability.org/charter/" TargetMode="External"/><Relationship Id="rId6" Type="http://schemas.openxmlformats.org/officeDocument/2006/relationships/hyperlink" Target="https://safeguardingsupporthub.org/sites/default/files/2022-07/A%20recruiters%27%20introduction%20to%20workplace%20adjustments.pdf" TargetMode="External"/><Relationship Id="rId11" Type="http://schemas.openxmlformats.org/officeDocument/2006/relationships/hyperlink" Target="http://www.businessanddisability.org/wp-content/uploads/2021/03/Digital-accessibility-primer.pdf" TargetMode="External"/><Relationship Id="rId5" Type="http://schemas.openxmlformats.org/officeDocument/2006/relationships/hyperlink" Target="https://www.ilo.org/global/topics/equality-and-discrimination/WCMS_536630/lang--en/index.htm" TargetMode="External"/><Relationship Id="rId15" Type="http://schemas.openxmlformats.org/officeDocument/2006/relationships/hyperlink" Target="https://vimeo.com/163837500" TargetMode="External"/><Relationship Id="rId10" Type="http://schemas.openxmlformats.org/officeDocument/2006/relationships/hyperlink" Target="https://ww1.issa.int/guidelines/rtw" TargetMode="External"/><Relationship Id="rId19" Type="http://schemas.openxmlformats.org/officeDocument/2006/relationships/printerSettings" Target="../printerSettings/printerSettings6.bin"/><Relationship Id="rId4" Type="http://schemas.openxmlformats.org/officeDocument/2006/relationships/hyperlink" Target="https://www.businessdisabilityinternational.org/wp-content/uploads/2024/06/bdi_essential_checklist_recruit_aug2.pdf" TargetMode="External"/><Relationship Id="rId9" Type="http://schemas.openxmlformats.org/officeDocument/2006/relationships/hyperlink" Target="https://www.ilo.org/global/topics/disability-and-work/WCMS_830386/lang--en/index.htm" TargetMode="External"/><Relationship Id="rId14" Type="http://schemas.openxmlformats.org/officeDocument/2006/relationships/hyperlink" Target="https://www.sis.se/api/document/preview/91418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8B90F-3307-4364-882B-8D3D81EEAF30}">
  <sheetPr codeName="Sheet1">
    <tabColor rgb="FFFFFF00"/>
    <pageSetUpPr fitToPage="1"/>
  </sheetPr>
  <dimension ref="A1:A3"/>
  <sheetViews>
    <sheetView showGridLines="0" tabSelected="1" zoomScaleNormal="100" workbookViewId="0">
      <selection activeCell="A2" sqref="A2"/>
    </sheetView>
  </sheetViews>
  <sheetFormatPr baseColWidth="10" defaultColWidth="8.6640625" defaultRowHeight="15" x14ac:dyDescent="0.2"/>
  <cols>
    <col min="1" max="1" width="228" customWidth="1"/>
  </cols>
  <sheetData>
    <row r="1" spans="1:1" ht="137" customHeight="1" x14ac:dyDescent="0.2">
      <c r="A1" s="22" t="s">
        <v>0</v>
      </c>
    </row>
    <row r="2" spans="1:1" ht="409.25" customHeight="1" x14ac:dyDescent="0.2">
      <c r="A2" s="23" t="s">
        <v>1</v>
      </c>
    </row>
    <row r="3" spans="1:1" ht="69.5" customHeight="1" x14ac:dyDescent="0.2">
      <c r="A3" s="24" t="s">
        <v>2</v>
      </c>
    </row>
  </sheetData>
  <sheetProtection algorithmName="SHA-512" hashValue="JQMcDSuzHWH7dPS3OF0mjwC+YzkOr8ysx+FrPYB0WieQ7JroYkuEKLhhAgXvhXeW8fxSXH5RAA6OGyczyKzKXQ==" saltValue="cyBg6uEEBjYX7fFE+7Go6Q==" spinCount="100000" sheet="1" objects="1" scenarios="1"/>
  <pageMargins left="0.7" right="0.7" top="0.75" bottom="0.75" header="0.3" footer="0.3"/>
  <pageSetup paperSize="9" scale="6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8907A-EF4F-4AB0-BECE-93F35EFB7A0B}">
  <sheetPr codeName="Sheet2">
    <tabColor rgb="FF00B0F0"/>
    <pageSetUpPr fitToPage="1"/>
  </sheetPr>
  <dimension ref="A1:N49"/>
  <sheetViews>
    <sheetView showGridLines="0" zoomScale="110" zoomScaleNormal="110" workbookViewId="0">
      <selection activeCell="B2" sqref="B2:J2"/>
    </sheetView>
  </sheetViews>
  <sheetFormatPr baseColWidth="10" defaultColWidth="8.6640625" defaultRowHeight="16" x14ac:dyDescent="0.2"/>
  <cols>
    <col min="1" max="1" width="1.6640625" style="47" customWidth="1"/>
    <col min="2" max="2" width="49.83203125" style="47" customWidth="1"/>
    <col min="3" max="3" width="2.6640625" style="47" customWidth="1"/>
    <col min="4" max="4" width="14.6640625" style="47" bestFit="1" customWidth="1"/>
    <col min="5" max="5" width="2.6640625" style="47" customWidth="1"/>
    <col min="6" max="6" width="50.5" style="47" customWidth="1"/>
    <col min="7" max="7" width="2.6640625" style="47" customWidth="1"/>
    <col min="8" max="8" width="26.1640625" style="47" customWidth="1"/>
    <col min="9" max="9" width="2.6640625" style="47" customWidth="1"/>
    <col min="10" max="10" width="52.33203125" style="47" customWidth="1"/>
    <col min="11" max="11" width="2.6640625" style="47" customWidth="1"/>
    <col min="12" max="12" width="7.6640625" style="47" hidden="1" customWidth="1"/>
    <col min="13" max="13" width="8.5" style="47" hidden="1" customWidth="1"/>
    <col min="14" max="14" width="8.6640625" style="47" hidden="1" customWidth="1"/>
    <col min="15" max="16384" width="8.6640625" style="47"/>
  </cols>
  <sheetData>
    <row r="1" spans="1:14" ht="17" thickBot="1" x14ac:dyDescent="0.25"/>
    <row r="2" spans="1:14" ht="31.25" customHeight="1" thickBot="1" x14ac:dyDescent="0.25">
      <c r="B2" s="48" t="s">
        <v>3</v>
      </c>
      <c r="C2" s="49"/>
      <c r="D2" s="49"/>
      <c r="E2" s="49"/>
      <c r="F2" s="49"/>
      <c r="G2" s="49"/>
      <c r="H2" s="49"/>
      <c r="I2" s="49"/>
      <c r="J2" s="50"/>
      <c r="N2" s="51"/>
    </row>
    <row r="3" spans="1:14" ht="27" customHeight="1" thickBot="1" x14ac:dyDescent="0.25">
      <c r="B3" s="52" t="s">
        <v>4</v>
      </c>
      <c r="D3" s="53" t="s">
        <v>5</v>
      </c>
      <c r="F3" s="52" t="s">
        <v>6</v>
      </c>
      <c r="H3" s="53" t="s">
        <v>7</v>
      </c>
      <c r="J3" s="53" t="s">
        <v>8</v>
      </c>
      <c r="L3" s="54" t="s">
        <v>9</v>
      </c>
      <c r="M3" s="54" t="s">
        <v>10</v>
      </c>
      <c r="N3" s="54" t="s">
        <v>11</v>
      </c>
    </row>
    <row r="4" spans="1:14" ht="54" customHeight="1" thickBot="1" x14ac:dyDescent="0.25">
      <c r="A4" s="55"/>
      <c r="B4" s="56" t="s">
        <v>12</v>
      </c>
      <c r="C4" s="55"/>
      <c r="D4" s="30" t="s">
        <v>13</v>
      </c>
      <c r="E4" s="55"/>
      <c r="F4" s="56" t="s">
        <v>14</v>
      </c>
      <c r="G4" s="55"/>
      <c r="H4" s="57" t="s">
        <v>15</v>
      </c>
      <c r="I4" s="55"/>
      <c r="J4" s="32"/>
      <c r="L4" s="58">
        <f>IF(D4="Ja",1,0)</f>
        <v>0</v>
      </c>
      <c r="M4" s="59">
        <v>2</v>
      </c>
      <c r="N4" s="58">
        <f>L4*M4</f>
        <v>0</v>
      </c>
    </row>
    <row r="5" spans="1:14" ht="54" customHeight="1" thickBot="1" x14ac:dyDescent="0.25">
      <c r="A5" s="55"/>
      <c r="B5" s="60"/>
      <c r="C5" s="55"/>
      <c r="D5" s="31"/>
      <c r="E5" s="55"/>
      <c r="F5" s="60"/>
      <c r="G5" s="55"/>
      <c r="H5" s="61" t="s">
        <v>15</v>
      </c>
      <c r="I5" s="55"/>
      <c r="J5" s="33"/>
      <c r="L5" s="58"/>
      <c r="M5" s="59"/>
      <c r="N5" s="58"/>
    </row>
    <row r="6" spans="1:14" ht="27" customHeight="1" thickBot="1" x14ac:dyDescent="0.25">
      <c r="B6" s="52" t="s">
        <v>16</v>
      </c>
      <c r="D6" s="53" t="s">
        <v>5</v>
      </c>
      <c r="F6" s="52" t="s">
        <v>6</v>
      </c>
      <c r="J6" s="53" t="s">
        <v>8</v>
      </c>
      <c r="N6" s="53"/>
    </row>
    <row r="7" spans="1:14" ht="171" thickBot="1" x14ac:dyDescent="0.25">
      <c r="B7" s="62" t="s">
        <v>17</v>
      </c>
      <c r="D7" s="27" t="s">
        <v>13</v>
      </c>
      <c r="F7" s="62" t="s">
        <v>18</v>
      </c>
      <c r="H7" s="61" t="s">
        <v>15</v>
      </c>
      <c r="J7" s="28"/>
      <c r="L7" s="58">
        <f>IF(D7="Ja",1,0)</f>
        <v>0</v>
      </c>
      <c r="M7" s="59">
        <v>2</v>
      </c>
      <c r="N7" s="58">
        <f>L7*M7</f>
        <v>0</v>
      </c>
    </row>
    <row r="8" spans="1:14" ht="27.5" customHeight="1" thickBot="1" x14ac:dyDescent="0.25">
      <c r="B8" s="52" t="s">
        <v>19</v>
      </c>
      <c r="D8" s="53" t="s">
        <v>5</v>
      </c>
      <c r="F8" s="52" t="s">
        <v>6</v>
      </c>
      <c r="J8" s="53" t="s">
        <v>8</v>
      </c>
      <c r="N8" s="53"/>
    </row>
    <row r="9" spans="1:14" ht="74" customHeight="1" thickBot="1" x14ac:dyDescent="0.25">
      <c r="B9" s="56" t="s">
        <v>20</v>
      </c>
      <c r="D9" s="30" t="s">
        <v>13</v>
      </c>
      <c r="F9" s="56" t="s">
        <v>21</v>
      </c>
      <c r="H9" s="61" t="s">
        <v>15</v>
      </c>
      <c r="J9" s="34"/>
      <c r="L9" s="58">
        <f>IF(D9="Ja",1,0)</f>
        <v>0</v>
      </c>
      <c r="M9" s="59">
        <v>2</v>
      </c>
      <c r="N9" s="58">
        <f>L9*M9</f>
        <v>0</v>
      </c>
    </row>
    <row r="10" spans="1:14" ht="74" customHeight="1" thickBot="1" x14ac:dyDescent="0.25">
      <c r="B10" s="60"/>
      <c r="D10" s="31"/>
      <c r="F10" s="60"/>
      <c r="H10" s="61" t="s">
        <v>15</v>
      </c>
      <c r="J10" s="35"/>
      <c r="L10" s="58"/>
      <c r="M10" s="59"/>
      <c r="N10" s="58"/>
    </row>
    <row r="11" spans="1:14" ht="35" customHeight="1" thickBot="1" x14ac:dyDescent="0.25">
      <c r="B11" s="52" t="s">
        <v>22</v>
      </c>
      <c r="D11" s="53" t="s">
        <v>5</v>
      </c>
      <c r="F11" s="52" t="s">
        <v>6</v>
      </c>
      <c r="J11" s="53" t="s">
        <v>8</v>
      </c>
      <c r="N11" s="53"/>
    </row>
    <row r="12" spans="1:14" ht="137" thickBot="1" x14ac:dyDescent="0.25">
      <c r="B12" s="62" t="s">
        <v>23</v>
      </c>
      <c r="D12" s="27" t="s">
        <v>13</v>
      </c>
      <c r="F12" s="62" t="s">
        <v>24</v>
      </c>
      <c r="H12" s="63"/>
      <c r="J12" s="28"/>
      <c r="L12" s="58">
        <f>IF(D12="Ja",1,0)</f>
        <v>0</v>
      </c>
      <c r="M12" s="59">
        <v>2</v>
      </c>
      <c r="N12" s="58">
        <f>L12*M12</f>
        <v>0</v>
      </c>
    </row>
    <row r="13" spans="1:14" ht="27" customHeight="1" thickBot="1" x14ac:dyDescent="0.25">
      <c r="B13" s="52" t="s">
        <v>25</v>
      </c>
      <c r="D13" s="53" t="s">
        <v>5</v>
      </c>
      <c r="F13" s="52" t="s">
        <v>6</v>
      </c>
      <c r="J13" s="53" t="s">
        <v>8</v>
      </c>
      <c r="N13" s="53"/>
    </row>
    <row r="14" spans="1:14" ht="205" thickBot="1" x14ac:dyDescent="0.25">
      <c r="B14" s="62" t="s">
        <v>26</v>
      </c>
      <c r="D14" s="27" t="s">
        <v>13</v>
      </c>
      <c r="F14" s="62" t="s">
        <v>27</v>
      </c>
      <c r="H14" s="63"/>
      <c r="J14" s="28"/>
      <c r="L14" s="58">
        <f>IF(D14="Ja",1,0)</f>
        <v>0</v>
      </c>
      <c r="M14" s="59">
        <v>2</v>
      </c>
      <c r="N14" s="58">
        <f>L14*M14</f>
        <v>0</v>
      </c>
    </row>
    <row r="15" spans="1:14" ht="27" customHeight="1" thickBot="1" x14ac:dyDescent="0.25">
      <c r="B15" s="52" t="s">
        <v>28</v>
      </c>
      <c r="D15" s="53" t="s">
        <v>5</v>
      </c>
      <c r="F15" s="52" t="s">
        <v>6</v>
      </c>
      <c r="J15" s="53" t="s">
        <v>8</v>
      </c>
      <c r="N15" s="53"/>
    </row>
    <row r="16" spans="1:14" ht="188" thickBot="1" x14ac:dyDescent="0.25">
      <c r="B16" s="62" t="s">
        <v>29</v>
      </c>
      <c r="D16" s="27" t="s">
        <v>13</v>
      </c>
      <c r="F16" s="62" t="s">
        <v>30</v>
      </c>
      <c r="H16" s="61" t="s">
        <v>15</v>
      </c>
      <c r="J16" s="28"/>
      <c r="L16" s="58">
        <f>IF(D16="Ja",1,0)</f>
        <v>0</v>
      </c>
      <c r="M16" s="59">
        <v>2</v>
      </c>
      <c r="N16" s="58">
        <f>L16*M16</f>
        <v>0</v>
      </c>
    </row>
    <row r="17" spans="2:14" ht="27" customHeight="1" thickBot="1" x14ac:dyDescent="0.25">
      <c r="B17" s="52" t="s">
        <v>31</v>
      </c>
      <c r="D17" s="53" t="s">
        <v>5</v>
      </c>
      <c r="F17" s="52" t="s">
        <v>6</v>
      </c>
      <c r="J17" s="53" t="s">
        <v>8</v>
      </c>
      <c r="N17" s="53"/>
    </row>
    <row r="18" spans="2:14" ht="205" thickBot="1" x14ac:dyDescent="0.25">
      <c r="B18" s="62" t="s">
        <v>32</v>
      </c>
      <c r="D18" s="27" t="s">
        <v>13</v>
      </c>
      <c r="F18" s="62" t="s">
        <v>33</v>
      </c>
      <c r="H18" s="61" t="s">
        <v>15</v>
      </c>
      <c r="J18" s="28"/>
      <c r="L18" s="58">
        <f>IF(D18="Ja",1,0)</f>
        <v>0</v>
      </c>
      <c r="M18" s="59">
        <v>1</v>
      </c>
      <c r="N18" s="58">
        <f>L18*M18</f>
        <v>0</v>
      </c>
    </row>
    <row r="19" spans="2:14" ht="27" customHeight="1" thickBot="1" x14ac:dyDescent="0.25">
      <c r="B19" s="52" t="s">
        <v>34</v>
      </c>
      <c r="D19" s="53" t="s">
        <v>5</v>
      </c>
      <c r="F19" s="52" t="s">
        <v>6</v>
      </c>
      <c r="J19" s="53" t="s">
        <v>8</v>
      </c>
      <c r="N19" s="53"/>
    </row>
    <row r="20" spans="2:14" ht="120" thickBot="1" x14ac:dyDescent="0.25">
      <c r="B20" s="62" t="s">
        <v>35</v>
      </c>
      <c r="D20" s="27" t="s">
        <v>13</v>
      </c>
      <c r="F20" s="62" t="s">
        <v>36</v>
      </c>
      <c r="H20" s="61" t="s">
        <v>15</v>
      </c>
      <c r="J20" s="28"/>
      <c r="L20" s="58">
        <f>IF(D20="Ja",1,0)</f>
        <v>0</v>
      </c>
      <c r="M20" s="59">
        <v>2</v>
      </c>
      <c r="N20" s="58">
        <f>L20*M20</f>
        <v>0</v>
      </c>
    </row>
    <row r="21" spans="2:14" ht="27" customHeight="1" thickBot="1" x14ac:dyDescent="0.25">
      <c r="B21" s="52" t="s">
        <v>37</v>
      </c>
      <c r="D21" s="53" t="s">
        <v>5</v>
      </c>
      <c r="F21" s="52" t="s">
        <v>6</v>
      </c>
      <c r="J21" s="53" t="s">
        <v>8</v>
      </c>
      <c r="N21" s="53"/>
    </row>
    <row r="22" spans="2:14" ht="86" thickBot="1" x14ac:dyDescent="0.25">
      <c r="B22" s="62" t="s">
        <v>38</v>
      </c>
      <c r="D22" s="27" t="s">
        <v>13</v>
      </c>
      <c r="F22" s="62" t="s">
        <v>39</v>
      </c>
      <c r="H22" s="63"/>
      <c r="J22" s="28"/>
      <c r="L22" s="58">
        <f>IF(D22="Ja",1,0)</f>
        <v>0</v>
      </c>
      <c r="M22" s="59">
        <v>2</v>
      </c>
      <c r="N22" s="58">
        <f>L22*M22</f>
        <v>0</v>
      </c>
    </row>
    <row r="23" spans="2:14" ht="27" customHeight="1" thickBot="1" x14ac:dyDescent="0.25">
      <c r="B23" s="52" t="s">
        <v>40</v>
      </c>
      <c r="D23" s="53" t="s">
        <v>5</v>
      </c>
      <c r="F23" s="52" t="s">
        <v>6</v>
      </c>
      <c r="J23" s="53" t="s">
        <v>8</v>
      </c>
      <c r="N23" s="53"/>
    </row>
    <row r="24" spans="2:14" ht="188" thickBot="1" x14ac:dyDescent="0.25">
      <c r="B24" s="62" t="s">
        <v>41</v>
      </c>
      <c r="D24" s="27" t="s">
        <v>13</v>
      </c>
      <c r="F24" s="62" t="s">
        <v>42</v>
      </c>
      <c r="H24" s="61"/>
      <c r="J24" s="28"/>
      <c r="L24" s="58">
        <f>IF(D24="Ja",1,0)</f>
        <v>0</v>
      </c>
      <c r="M24" s="59">
        <v>1</v>
      </c>
      <c r="N24" s="58">
        <f>L24*M24</f>
        <v>0</v>
      </c>
    </row>
    <row r="25" spans="2:14" ht="27" customHeight="1" thickBot="1" x14ac:dyDescent="0.25">
      <c r="B25" s="52" t="s">
        <v>43</v>
      </c>
      <c r="D25" s="53" t="s">
        <v>5</v>
      </c>
      <c r="F25" s="52" t="s">
        <v>6</v>
      </c>
      <c r="J25" s="53" t="s">
        <v>8</v>
      </c>
      <c r="N25" s="53"/>
    </row>
    <row r="26" spans="2:14" ht="103" thickBot="1" x14ac:dyDescent="0.25">
      <c r="B26" s="62" t="s">
        <v>44</v>
      </c>
      <c r="D26" s="27" t="s">
        <v>13</v>
      </c>
      <c r="F26" s="62" t="s">
        <v>45</v>
      </c>
      <c r="H26" s="61" t="s">
        <v>15</v>
      </c>
      <c r="J26" s="28"/>
      <c r="L26" s="58">
        <f>IF(D26="Ja",1,0)</f>
        <v>0</v>
      </c>
      <c r="M26" s="59">
        <v>1</v>
      </c>
      <c r="N26" s="58">
        <f>L26*M26</f>
        <v>0</v>
      </c>
    </row>
    <row r="27" spans="2:14" ht="27" customHeight="1" thickBot="1" x14ac:dyDescent="0.25">
      <c r="B27" s="52" t="s">
        <v>46</v>
      </c>
      <c r="D27" s="53" t="s">
        <v>5</v>
      </c>
      <c r="F27" s="52" t="s">
        <v>6</v>
      </c>
      <c r="J27" s="53" t="s">
        <v>8</v>
      </c>
      <c r="N27" s="53"/>
    </row>
    <row r="28" spans="2:14" ht="103" thickBot="1" x14ac:dyDescent="0.25">
      <c r="B28" s="62" t="s">
        <v>47</v>
      </c>
      <c r="D28" s="27" t="s">
        <v>13</v>
      </c>
      <c r="F28" s="62" t="s">
        <v>48</v>
      </c>
      <c r="H28" s="63"/>
      <c r="J28" s="28"/>
      <c r="L28" s="58">
        <f>IF(D28="Ja",1,0)</f>
        <v>0</v>
      </c>
      <c r="M28" s="59">
        <v>2</v>
      </c>
      <c r="N28" s="58">
        <f>L28*M28</f>
        <v>0</v>
      </c>
    </row>
    <row r="29" spans="2:14" ht="27" customHeight="1" thickBot="1" x14ac:dyDescent="0.25">
      <c r="B29" s="52" t="s">
        <v>49</v>
      </c>
      <c r="D29" s="53" t="s">
        <v>5</v>
      </c>
      <c r="F29" s="52" t="s">
        <v>6</v>
      </c>
      <c r="J29" s="53" t="s">
        <v>8</v>
      </c>
      <c r="N29" s="53"/>
    </row>
    <row r="30" spans="2:14" ht="137" thickBot="1" x14ac:dyDescent="0.25">
      <c r="B30" s="62" t="s">
        <v>50</v>
      </c>
      <c r="D30" s="27" t="s">
        <v>13</v>
      </c>
      <c r="F30" s="62" t="s">
        <v>51</v>
      </c>
      <c r="H30" s="63"/>
      <c r="J30" s="28"/>
      <c r="L30" s="58">
        <f>IF(D30="Ja",1,0)</f>
        <v>0</v>
      </c>
      <c r="M30" s="59">
        <v>2</v>
      </c>
      <c r="N30" s="58">
        <f>L30*M30</f>
        <v>0</v>
      </c>
    </row>
    <row r="31" spans="2:14" ht="27" customHeight="1" thickBot="1" x14ac:dyDescent="0.25">
      <c r="B31" s="52" t="s">
        <v>52</v>
      </c>
      <c r="D31" s="53" t="s">
        <v>5</v>
      </c>
      <c r="F31" s="52" t="s">
        <v>6</v>
      </c>
      <c r="J31" s="53" t="s">
        <v>8</v>
      </c>
      <c r="N31" s="53"/>
    </row>
    <row r="32" spans="2:14" ht="154" thickBot="1" x14ac:dyDescent="0.25">
      <c r="B32" s="62" t="s">
        <v>53</v>
      </c>
      <c r="D32" s="27" t="s">
        <v>13</v>
      </c>
      <c r="F32" s="62" t="s">
        <v>54</v>
      </c>
      <c r="H32" s="61" t="s">
        <v>15</v>
      </c>
      <c r="J32" s="28"/>
      <c r="L32" s="58">
        <f>IF(D32="Ja",1,0)</f>
        <v>0</v>
      </c>
      <c r="M32" s="59">
        <v>2</v>
      </c>
      <c r="N32" s="58">
        <f>L32*M32</f>
        <v>0</v>
      </c>
    </row>
    <row r="33" spans="2:14" ht="27" customHeight="1" thickBot="1" x14ac:dyDescent="0.25">
      <c r="B33" s="52" t="s">
        <v>55</v>
      </c>
      <c r="D33" s="53" t="s">
        <v>5</v>
      </c>
      <c r="F33" s="52" t="s">
        <v>6</v>
      </c>
      <c r="J33" s="53" t="s">
        <v>8</v>
      </c>
      <c r="N33" s="53"/>
    </row>
    <row r="34" spans="2:14" ht="103" thickBot="1" x14ac:dyDescent="0.25">
      <c r="B34" s="62" t="s">
        <v>56</v>
      </c>
      <c r="D34" s="27" t="s">
        <v>13</v>
      </c>
      <c r="F34" s="62" t="s">
        <v>57</v>
      </c>
      <c r="H34" s="63"/>
      <c r="J34" s="28"/>
      <c r="L34" s="58">
        <f>IF(D34="Ja",1,0)</f>
        <v>0</v>
      </c>
      <c r="M34" s="59">
        <v>2</v>
      </c>
      <c r="N34" s="58">
        <f>L34*M34</f>
        <v>0</v>
      </c>
    </row>
    <row r="35" spans="2:14" ht="27" customHeight="1" thickBot="1" x14ac:dyDescent="0.25">
      <c r="B35" s="52" t="s">
        <v>58</v>
      </c>
      <c r="D35" s="53" t="s">
        <v>5</v>
      </c>
      <c r="F35" s="52" t="s">
        <v>6</v>
      </c>
      <c r="J35" s="53" t="s">
        <v>8</v>
      </c>
      <c r="N35" s="53"/>
    </row>
    <row r="36" spans="2:14" ht="120" thickBot="1" x14ac:dyDescent="0.25">
      <c r="B36" s="62" t="s">
        <v>59</v>
      </c>
      <c r="D36" s="27" t="s">
        <v>13</v>
      </c>
      <c r="F36" s="62" t="s">
        <v>60</v>
      </c>
      <c r="H36" s="61" t="s">
        <v>15</v>
      </c>
      <c r="J36" s="28"/>
      <c r="L36" s="58">
        <f>IF(D36="Ja",1,0)</f>
        <v>0</v>
      </c>
      <c r="M36" s="59">
        <v>2</v>
      </c>
      <c r="N36" s="58">
        <f>L36*M36</f>
        <v>0</v>
      </c>
    </row>
    <row r="37" spans="2:14" ht="27" customHeight="1" thickBot="1" x14ac:dyDescent="0.25">
      <c r="B37" s="52" t="s">
        <v>61</v>
      </c>
      <c r="D37" s="53" t="s">
        <v>5</v>
      </c>
      <c r="F37" s="52" t="s">
        <v>6</v>
      </c>
      <c r="J37" s="53" t="s">
        <v>8</v>
      </c>
      <c r="N37" s="53"/>
    </row>
    <row r="38" spans="2:14" ht="120" thickBot="1" x14ac:dyDescent="0.25">
      <c r="B38" s="62" t="s">
        <v>62</v>
      </c>
      <c r="D38" s="27" t="s">
        <v>13</v>
      </c>
      <c r="F38" s="62" t="s">
        <v>63</v>
      </c>
      <c r="H38" s="63"/>
      <c r="J38" s="28"/>
      <c r="L38" s="58">
        <f>IF(D38="Ja",1,0)</f>
        <v>0</v>
      </c>
      <c r="M38" s="59">
        <v>2</v>
      </c>
      <c r="N38" s="58">
        <f>L38*M38</f>
        <v>0</v>
      </c>
    </row>
    <row r="39" spans="2:14" ht="27" customHeight="1" thickBot="1" x14ac:dyDescent="0.25">
      <c r="B39" s="52" t="s">
        <v>64</v>
      </c>
      <c r="D39" s="53" t="s">
        <v>5</v>
      </c>
      <c r="F39" s="52" t="s">
        <v>6</v>
      </c>
      <c r="J39" s="53" t="s">
        <v>8</v>
      </c>
      <c r="N39" s="53"/>
    </row>
    <row r="40" spans="2:14" ht="103" thickBot="1" x14ac:dyDescent="0.25">
      <c r="B40" s="62" t="s">
        <v>65</v>
      </c>
      <c r="D40" s="27" t="s">
        <v>13</v>
      </c>
      <c r="F40" s="62" t="s">
        <v>66</v>
      </c>
      <c r="H40" s="29" t="s">
        <v>15</v>
      </c>
      <c r="J40" s="28"/>
      <c r="L40" s="58">
        <f>IF(D40="Ja",1,0)</f>
        <v>0</v>
      </c>
      <c r="M40" s="59">
        <v>1</v>
      </c>
      <c r="N40" s="58">
        <f>L40*M40</f>
        <v>0</v>
      </c>
    </row>
    <row r="41" spans="2:14" ht="27" customHeight="1" thickBot="1" x14ac:dyDescent="0.25">
      <c r="B41" s="52" t="s">
        <v>67</v>
      </c>
      <c r="D41" s="53" t="s">
        <v>5</v>
      </c>
      <c r="F41" s="52" t="s">
        <v>6</v>
      </c>
      <c r="J41" s="53" t="s">
        <v>8</v>
      </c>
      <c r="N41" s="53"/>
    </row>
    <row r="42" spans="2:14" ht="154" thickBot="1" x14ac:dyDescent="0.25">
      <c r="B42" s="62" t="s">
        <v>68</v>
      </c>
      <c r="D42" s="27" t="s">
        <v>13</v>
      </c>
      <c r="F42" s="62" t="s">
        <v>69</v>
      </c>
      <c r="H42" s="29" t="s">
        <v>15</v>
      </c>
      <c r="J42" s="28"/>
      <c r="L42" s="58">
        <f>IF(D42="Ja",1,0)</f>
        <v>0</v>
      </c>
      <c r="M42" s="59">
        <v>1</v>
      </c>
      <c r="N42" s="58">
        <f>L42*M42</f>
        <v>0</v>
      </c>
    </row>
    <row r="43" spans="2:14" ht="27" customHeight="1" thickBot="1" x14ac:dyDescent="0.25">
      <c r="B43" s="52" t="s">
        <v>70</v>
      </c>
      <c r="D43" s="53" t="s">
        <v>5</v>
      </c>
      <c r="F43" s="52" t="s">
        <v>6</v>
      </c>
      <c r="J43" s="53" t="s">
        <v>8</v>
      </c>
      <c r="N43" s="53"/>
    </row>
    <row r="44" spans="2:14" ht="188" thickBot="1" x14ac:dyDescent="0.25">
      <c r="B44" s="62" t="s">
        <v>71</v>
      </c>
      <c r="D44" s="27" t="s">
        <v>13</v>
      </c>
      <c r="F44" s="62" t="s">
        <v>72</v>
      </c>
      <c r="H44" s="29" t="s">
        <v>15</v>
      </c>
      <c r="J44" s="28"/>
      <c r="L44" s="58">
        <f>IF(D44="Ja",1,0)</f>
        <v>0</v>
      </c>
      <c r="M44" s="59">
        <v>1</v>
      </c>
      <c r="N44" s="58">
        <f>L44*M44</f>
        <v>0</v>
      </c>
    </row>
    <row r="45" spans="2:14" ht="27" customHeight="1" thickBot="1" x14ac:dyDescent="0.25">
      <c r="B45" s="52" t="s">
        <v>73</v>
      </c>
      <c r="D45" s="53" t="s">
        <v>5</v>
      </c>
      <c r="F45" s="52" t="s">
        <v>6</v>
      </c>
      <c r="J45" s="53" t="s">
        <v>8</v>
      </c>
      <c r="N45" s="53"/>
    </row>
    <row r="46" spans="2:14" ht="205" thickBot="1" x14ac:dyDescent="0.25">
      <c r="B46" s="62" t="s">
        <v>74</v>
      </c>
      <c r="D46" s="27" t="s">
        <v>13</v>
      </c>
      <c r="F46" s="62" t="s">
        <v>75</v>
      </c>
      <c r="H46" s="63"/>
      <c r="J46" s="28"/>
      <c r="L46" s="58">
        <f>IF(D46="Ja",1,0)</f>
        <v>0</v>
      </c>
      <c r="M46" s="59">
        <v>1</v>
      </c>
      <c r="N46" s="58">
        <f>L46*M46</f>
        <v>0</v>
      </c>
    </row>
    <row r="48" spans="2:14" ht="15.5" hidden="1" customHeight="1" thickBot="1" x14ac:dyDescent="0.25">
      <c r="B48" s="64"/>
      <c r="F48" s="64"/>
      <c r="J48" s="65" t="s">
        <v>76</v>
      </c>
      <c r="L48" s="66">
        <f>SUM(L4:L46)</f>
        <v>0</v>
      </c>
      <c r="M48" s="66">
        <f>SUM(M4:M46)</f>
        <v>35</v>
      </c>
      <c r="N48" s="67">
        <f>SUM(N4:N46)/M48</f>
        <v>0</v>
      </c>
    </row>
    <row r="49" spans="2:6" x14ac:dyDescent="0.2">
      <c r="B49" s="64"/>
      <c r="F49" s="64"/>
    </row>
  </sheetData>
  <sheetProtection algorithmName="SHA-512" hashValue="9n5vSTFP9ipK0McWaVZhaM8IdYDiGVjvvzo7VklSDs2H3SjG2fl7VsnZjdUpRdqAeltthexx4VWUzP/JpB7CXg==" saltValue="tiyXquDPK/vLAfT+TRYsmA==" spinCount="100000" sheet="1" objects="1" scenarios="1"/>
  <mergeCells count="14">
    <mergeCell ref="B9:B10"/>
    <mergeCell ref="D9:D10"/>
    <mergeCell ref="F9:F10"/>
    <mergeCell ref="J9:J10"/>
    <mergeCell ref="A4:A5"/>
    <mergeCell ref="C4:C5"/>
    <mergeCell ref="E4:E5"/>
    <mergeCell ref="G4:G5"/>
    <mergeCell ref="I4:I5"/>
    <mergeCell ref="B2:J2"/>
    <mergeCell ref="B4:B5"/>
    <mergeCell ref="D4:D5"/>
    <mergeCell ref="F4:F5"/>
    <mergeCell ref="J4:J5"/>
  </mergeCells>
  <hyperlinks>
    <hyperlink ref="H4" r:id="rId1" xr:uid="{628650CB-B262-4A59-9364-14EFEFFB577A}"/>
    <hyperlink ref="H5" r:id="rId2" xr:uid="{189FC78C-7BE0-4813-B8A1-56215268986B}"/>
    <hyperlink ref="H7" r:id="rId3" xr:uid="{A2A6A4B2-7257-416F-A442-2AE022826626}"/>
    <hyperlink ref="H9" r:id="rId4" xr:uid="{4105C1F6-78B7-4EDF-85AD-2BFEBE9DCEEF}"/>
    <hyperlink ref="H16" r:id="rId5" xr:uid="{67D7DC59-1363-46FD-A45E-2F7EC031A742}"/>
    <hyperlink ref="H20" r:id="rId6" xr:uid="{0F69BD3E-6D0D-451B-8F83-A0955319BBC4}"/>
    <hyperlink ref="H40" r:id="rId7" location=":~:text=Web%20Content%20Accessibility%20Guidelines%20(WCAG)%202%20is%20developed%20through%20the,%2C%20organizations%2C%20and%20governments%20internationally" xr:uid="{A0F3DB8D-5990-4DFF-A168-02861431DDC9}"/>
    <hyperlink ref="H10" r:id="rId8" xr:uid="{7648E2B1-0411-4C04-81AD-AAF34F549D8E}"/>
    <hyperlink ref="H32" r:id="rId9" xr:uid="{3ED35A80-FBCF-4ED8-B045-8EB73AE21BC5}"/>
    <hyperlink ref="H36" r:id="rId10" xr:uid="{EB1B71A2-388C-4E74-AA84-7B57B39E9723}"/>
    <hyperlink ref="H42" r:id="rId11" xr:uid="{B9B77F68-C62C-4C00-A036-5C5E745F7AC5}"/>
    <hyperlink ref="H26" r:id="rId12" xr:uid="{96C02BD0-4287-4BD9-8BA6-12E6C9459229}"/>
    <hyperlink ref="H44" r:id="rId13" xr:uid="{91C15DD9-8B40-4EB8-9EC7-52F1CC4368C2}"/>
    <hyperlink ref="H18" r:id="rId14" xr:uid="{93F1D687-2373-4481-AFDA-DC12EACB167F}"/>
  </hyperlinks>
  <pageMargins left="0.7" right="0.7" top="0.75" bottom="0.75" header="0.3" footer="0.3"/>
  <pageSetup scale="43" fitToHeight="0" orientation="portrait" r:id="rId15"/>
  <extLst>
    <ext xmlns:x14="http://schemas.microsoft.com/office/spreadsheetml/2009/9/main" uri="{CCE6A557-97BC-4b89-ADB6-D9C93CAAB3DF}">
      <x14:dataValidations xmlns:xm="http://schemas.microsoft.com/office/excel/2006/main" count="1">
        <x14:dataValidation type="list" allowBlank="1" showInputMessage="1" showErrorMessage="1" xr:uid="{E4ABD616-19DC-4384-B8E8-C275C7134E6E}">
          <x14:formula1>
            <xm:f>Optionen!$A$1:$A$3</xm:f>
          </x14:formula1>
          <xm:sqref>D24 D32 D22 D30 D46 D40 D9 D16 D38 D36 D42 D4 D44 D12 D34 D18 D20 D28 D26 D14 D7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7A628-61BB-4594-9D44-8549E83914E0}">
  <sheetPr codeName="Sheet3">
    <tabColor rgb="FF00B0F0"/>
    <pageSetUpPr fitToPage="1"/>
  </sheetPr>
  <dimension ref="A1:N50"/>
  <sheetViews>
    <sheetView showGridLines="0" zoomScale="110" zoomScaleNormal="110" workbookViewId="0">
      <selection activeCell="B2" sqref="B2:J2"/>
    </sheetView>
  </sheetViews>
  <sheetFormatPr baseColWidth="10" defaultColWidth="8.6640625" defaultRowHeight="16" x14ac:dyDescent="0.2"/>
  <cols>
    <col min="1" max="1" width="1.6640625" style="47" customWidth="1"/>
    <col min="2" max="2" width="50.1640625" style="47" customWidth="1"/>
    <col min="3" max="3" width="2.6640625" style="47" customWidth="1"/>
    <col min="4" max="4" width="14.6640625" style="47" bestFit="1" customWidth="1"/>
    <col min="5" max="5" width="2.6640625" style="47" customWidth="1"/>
    <col min="6" max="6" width="50.5" style="47" customWidth="1"/>
    <col min="7" max="7" width="2.6640625" style="47" customWidth="1"/>
    <col min="8" max="8" width="26.1640625" style="47" customWidth="1"/>
    <col min="9" max="9" width="2.6640625" style="47" customWidth="1"/>
    <col min="10" max="10" width="52.33203125" style="47" customWidth="1"/>
    <col min="11" max="11" width="2.6640625" style="47" customWidth="1"/>
    <col min="12" max="14" width="9.33203125" style="47" hidden="1" customWidth="1"/>
    <col min="15" max="16384" width="8.6640625" style="47"/>
  </cols>
  <sheetData>
    <row r="1" spans="1:14" ht="17" thickBot="1" x14ac:dyDescent="0.25"/>
    <row r="2" spans="1:14" ht="31.25" customHeight="1" thickBot="1" x14ac:dyDescent="0.25">
      <c r="B2" s="48" t="s">
        <v>77</v>
      </c>
      <c r="C2" s="49"/>
      <c r="D2" s="49"/>
      <c r="E2" s="49"/>
      <c r="F2" s="49"/>
      <c r="G2" s="49"/>
      <c r="H2" s="49"/>
      <c r="I2" s="49"/>
      <c r="J2" s="50"/>
      <c r="N2" s="51"/>
    </row>
    <row r="3" spans="1:14" ht="27" customHeight="1" thickBot="1" x14ac:dyDescent="0.25">
      <c r="B3" s="52" t="s">
        <v>78</v>
      </c>
      <c r="D3" s="53" t="s">
        <v>5</v>
      </c>
      <c r="F3" s="52" t="s">
        <v>6</v>
      </c>
      <c r="H3" s="53" t="s">
        <v>7</v>
      </c>
      <c r="J3" s="26" t="s">
        <v>8</v>
      </c>
      <c r="L3" s="54" t="s">
        <v>79</v>
      </c>
      <c r="M3" s="54" t="s">
        <v>80</v>
      </c>
      <c r="N3" s="54" t="s">
        <v>81</v>
      </c>
    </row>
    <row r="4" spans="1:14" ht="43.25" customHeight="1" thickBot="1" x14ac:dyDescent="0.25">
      <c r="A4" s="55"/>
      <c r="B4" s="62" t="s">
        <v>82</v>
      </c>
      <c r="C4" s="55"/>
      <c r="D4" s="27" t="s">
        <v>13</v>
      </c>
      <c r="E4" s="55"/>
      <c r="F4" s="62"/>
      <c r="G4" s="55"/>
      <c r="H4" s="63"/>
      <c r="I4" s="55"/>
      <c r="J4" s="28"/>
      <c r="L4" s="58">
        <f>IF(D4="Ja",1,0)</f>
        <v>0</v>
      </c>
      <c r="M4" s="59">
        <v>1</v>
      </c>
      <c r="N4" s="58">
        <f>L4*M4</f>
        <v>0</v>
      </c>
    </row>
    <row r="5" spans="1:14" ht="27" customHeight="1" thickBot="1" x14ac:dyDescent="0.25">
      <c r="A5" s="55"/>
      <c r="B5" s="52" t="s">
        <v>83</v>
      </c>
      <c r="C5" s="68"/>
      <c r="D5" s="53" t="s">
        <v>5</v>
      </c>
      <c r="E5" s="68"/>
      <c r="F5" s="52" t="s">
        <v>6</v>
      </c>
      <c r="G5" s="68"/>
      <c r="I5" s="68"/>
      <c r="J5" s="53" t="s">
        <v>8</v>
      </c>
      <c r="N5" s="53"/>
    </row>
    <row r="6" spans="1:14" ht="46.25" customHeight="1" thickBot="1" x14ac:dyDescent="0.25">
      <c r="B6" s="56" t="s">
        <v>84</v>
      </c>
      <c r="D6" s="30" t="s">
        <v>13</v>
      </c>
      <c r="F6" s="56" t="s">
        <v>85</v>
      </c>
      <c r="H6" s="29" t="s">
        <v>15</v>
      </c>
      <c r="J6" s="32"/>
      <c r="L6" s="58">
        <f>IF(D6="Ja",1,0)</f>
        <v>0</v>
      </c>
      <c r="M6" s="59">
        <v>1</v>
      </c>
      <c r="N6" s="58">
        <f>L6*M6</f>
        <v>0</v>
      </c>
    </row>
    <row r="7" spans="1:14" ht="46.25" customHeight="1" thickBot="1" x14ac:dyDescent="0.25">
      <c r="B7" s="60"/>
      <c r="D7" s="31"/>
      <c r="F7" s="60"/>
      <c r="H7" s="29" t="s">
        <v>15</v>
      </c>
      <c r="J7" s="33"/>
      <c r="L7" s="58"/>
      <c r="M7" s="59"/>
      <c r="N7" s="58"/>
    </row>
    <row r="8" spans="1:14" ht="27" customHeight="1" thickBot="1" x14ac:dyDescent="0.25">
      <c r="B8" s="52" t="s">
        <v>86</v>
      </c>
      <c r="D8" s="53" t="s">
        <v>5</v>
      </c>
      <c r="F8" s="52" t="s">
        <v>6</v>
      </c>
      <c r="J8" s="53" t="s">
        <v>8</v>
      </c>
      <c r="N8" s="53"/>
    </row>
    <row r="9" spans="1:14" ht="71.5" customHeight="1" thickBot="1" x14ac:dyDescent="0.25">
      <c r="B9" s="56" t="s">
        <v>87</v>
      </c>
      <c r="D9" s="30" t="s">
        <v>13</v>
      </c>
      <c r="F9" s="56" t="s">
        <v>88</v>
      </c>
      <c r="H9" s="61" t="s">
        <v>15</v>
      </c>
      <c r="J9" s="32"/>
      <c r="L9" s="58">
        <f>IF(D9="Ja",1,0)</f>
        <v>0</v>
      </c>
      <c r="M9" s="59">
        <v>1</v>
      </c>
      <c r="N9" s="58">
        <f>L9*M9</f>
        <v>0</v>
      </c>
    </row>
    <row r="10" spans="1:14" ht="71.5" customHeight="1" thickBot="1" x14ac:dyDescent="0.25">
      <c r="B10" s="60"/>
      <c r="D10" s="31"/>
      <c r="F10" s="60"/>
      <c r="H10" s="69" t="s">
        <v>15</v>
      </c>
      <c r="J10" s="33"/>
      <c r="L10" s="58"/>
      <c r="M10" s="59"/>
      <c r="N10" s="58"/>
    </row>
    <row r="11" spans="1:14" ht="27" customHeight="1" thickBot="1" x14ac:dyDescent="0.25">
      <c r="B11" s="52" t="s">
        <v>89</v>
      </c>
      <c r="D11" s="53" t="s">
        <v>5</v>
      </c>
      <c r="F11" s="52" t="s">
        <v>6</v>
      </c>
      <c r="J11" s="53" t="s">
        <v>8</v>
      </c>
      <c r="N11" s="53"/>
    </row>
    <row r="12" spans="1:14" ht="154" thickBot="1" x14ac:dyDescent="0.25">
      <c r="B12" s="62" t="s">
        <v>90</v>
      </c>
      <c r="D12" s="27" t="s">
        <v>13</v>
      </c>
      <c r="F12" s="62" t="s">
        <v>91</v>
      </c>
      <c r="H12" s="61" t="s">
        <v>15</v>
      </c>
      <c r="J12" s="28"/>
      <c r="L12" s="58">
        <f>IF(D12="Ja",1,0)</f>
        <v>0</v>
      </c>
      <c r="M12" s="59">
        <v>2</v>
      </c>
      <c r="N12" s="58">
        <f>L12*M12</f>
        <v>0</v>
      </c>
    </row>
    <row r="13" spans="1:14" ht="27" customHeight="1" thickBot="1" x14ac:dyDescent="0.25">
      <c r="B13" s="52" t="s">
        <v>92</v>
      </c>
      <c r="D13" s="53" t="s">
        <v>5</v>
      </c>
      <c r="F13" s="52" t="s">
        <v>6</v>
      </c>
      <c r="J13" s="53" t="s">
        <v>8</v>
      </c>
      <c r="N13" s="53"/>
    </row>
    <row r="14" spans="1:14" ht="239" thickBot="1" x14ac:dyDescent="0.25">
      <c r="B14" s="62" t="s">
        <v>93</v>
      </c>
      <c r="D14" s="27" t="s">
        <v>13</v>
      </c>
      <c r="F14" s="62" t="s">
        <v>94</v>
      </c>
      <c r="H14" s="61" t="s">
        <v>15</v>
      </c>
      <c r="J14" s="28"/>
      <c r="L14" s="58">
        <f>IF(D14="Ja",1,0)</f>
        <v>0</v>
      </c>
      <c r="M14" s="59">
        <v>1</v>
      </c>
      <c r="N14" s="58">
        <f>L14*M14</f>
        <v>0</v>
      </c>
    </row>
    <row r="15" spans="1:14" ht="27" customHeight="1" thickBot="1" x14ac:dyDescent="0.25">
      <c r="B15" s="52" t="s">
        <v>95</v>
      </c>
      <c r="D15" s="53" t="s">
        <v>5</v>
      </c>
      <c r="F15" s="52" t="s">
        <v>6</v>
      </c>
      <c r="J15" s="53" t="s">
        <v>8</v>
      </c>
      <c r="N15" s="53"/>
    </row>
    <row r="16" spans="1:14" ht="86" thickBot="1" x14ac:dyDescent="0.25">
      <c r="B16" s="62" t="s">
        <v>96</v>
      </c>
      <c r="D16" s="27" t="s">
        <v>13</v>
      </c>
      <c r="F16" s="62" t="s">
        <v>97</v>
      </c>
      <c r="H16" s="61" t="s">
        <v>15</v>
      </c>
      <c r="J16" s="28"/>
      <c r="L16" s="58">
        <f>IF(D16="Ja",1,0)</f>
        <v>0</v>
      </c>
      <c r="M16" s="59">
        <v>1</v>
      </c>
      <c r="N16" s="58">
        <f>L16*M16</f>
        <v>0</v>
      </c>
    </row>
    <row r="17" spans="2:14" ht="27" customHeight="1" thickBot="1" x14ac:dyDescent="0.25">
      <c r="B17" s="52" t="s">
        <v>98</v>
      </c>
      <c r="D17" s="53" t="s">
        <v>5</v>
      </c>
      <c r="F17" s="52" t="s">
        <v>6</v>
      </c>
      <c r="J17" s="53" t="s">
        <v>8</v>
      </c>
      <c r="N17" s="53"/>
    </row>
    <row r="18" spans="2:14" ht="103" thickBot="1" x14ac:dyDescent="0.25">
      <c r="B18" s="62" t="s">
        <v>99</v>
      </c>
      <c r="D18" s="27" t="s">
        <v>13</v>
      </c>
      <c r="F18" s="62" t="s">
        <v>100</v>
      </c>
      <c r="H18" s="63"/>
      <c r="J18" s="28"/>
      <c r="L18" s="58">
        <f>IF(D18="Ja",1,0)</f>
        <v>0</v>
      </c>
      <c r="M18" s="59">
        <v>1</v>
      </c>
      <c r="N18" s="58">
        <f>L18*M18</f>
        <v>0</v>
      </c>
    </row>
    <row r="19" spans="2:14" ht="27" customHeight="1" thickBot="1" x14ac:dyDescent="0.25">
      <c r="B19" s="52" t="s">
        <v>101</v>
      </c>
      <c r="D19" s="53" t="s">
        <v>5</v>
      </c>
      <c r="F19" s="52" t="s">
        <v>6</v>
      </c>
      <c r="J19" s="53" t="s">
        <v>8</v>
      </c>
      <c r="N19" s="53"/>
    </row>
    <row r="20" spans="2:14" ht="154" thickBot="1" x14ac:dyDescent="0.25">
      <c r="B20" s="62" t="s">
        <v>102</v>
      </c>
      <c r="D20" s="27" t="s">
        <v>13</v>
      </c>
      <c r="F20" s="62" t="s">
        <v>103</v>
      </c>
      <c r="H20" s="63"/>
      <c r="J20" s="28"/>
      <c r="L20" s="58">
        <f>IF(D20="Ja",1,0)</f>
        <v>0</v>
      </c>
      <c r="M20" s="59">
        <v>1.5</v>
      </c>
      <c r="N20" s="58">
        <f>L20*M20</f>
        <v>0</v>
      </c>
    </row>
    <row r="21" spans="2:14" ht="27" customHeight="1" thickBot="1" x14ac:dyDescent="0.25">
      <c r="B21" s="52" t="s">
        <v>104</v>
      </c>
      <c r="D21" s="53" t="s">
        <v>5</v>
      </c>
      <c r="F21" s="52" t="s">
        <v>6</v>
      </c>
      <c r="J21" s="53" t="s">
        <v>8</v>
      </c>
      <c r="N21" s="53"/>
    </row>
    <row r="22" spans="2:14" ht="141.5" customHeight="1" thickBot="1" x14ac:dyDescent="0.25">
      <c r="B22" s="56" t="s">
        <v>105</v>
      </c>
      <c r="D22" s="30" t="s">
        <v>13</v>
      </c>
      <c r="F22" s="56" t="s">
        <v>106</v>
      </c>
      <c r="H22" s="61" t="s">
        <v>15</v>
      </c>
      <c r="J22" s="32"/>
      <c r="L22" s="58">
        <f>IF(D22="Ja",1,0)</f>
        <v>0</v>
      </c>
      <c r="M22" s="59">
        <v>1</v>
      </c>
      <c r="N22" s="58">
        <f>L22*M22</f>
        <v>0</v>
      </c>
    </row>
    <row r="23" spans="2:14" ht="141.5" customHeight="1" thickBot="1" x14ac:dyDescent="0.25">
      <c r="B23" s="60"/>
      <c r="D23" s="31"/>
      <c r="F23" s="60"/>
      <c r="H23" s="61" t="s">
        <v>15</v>
      </c>
      <c r="J23" s="33"/>
      <c r="L23" s="58"/>
      <c r="M23" s="59"/>
      <c r="N23" s="58"/>
    </row>
    <row r="24" spans="2:14" ht="27" customHeight="1" thickBot="1" x14ac:dyDescent="0.25">
      <c r="B24" s="52" t="s">
        <v>107</v>
      </c>
      <c r="D24" s="53" t="s">
        <v>5</v>
      </c>
      <c r="F24" s="52" t="s">
        <v>6</v>
      </c>
      <c r="J24" s="53" t="s">
        <v>8</v>
      </c>
      <c r="N24" s="53"/>
    </row>
    <row r="25" spans="2:14" ht="324" thickBot="1" x14ac:dyDescent="0.25">
      <c r="B25" s="62" t="s">
        <v>108</v>
      </c>
      <c r="D25" s="27" t="s">
        <v>13</v>
      </c>
      <c r="F25" s="62" t="s">
        <v>109</v>
      </c>
      <c r="H25" s="63"/>
      <c r="J25" s="28"/>
      <c r="L25" s="58">
        <f>IF(D25="Ja",1,0)</f>
        <v>0</v>
      </c>
      <c r="M25" s="59">
        <v>1</v>
      </c>
      <c r="N25" s="58">
        <f>L25*M25</f>
        <v>0</v>
      </c>
    </row>
    <row r="27" spans="2:14" ht="15.5" hidden="1" customHeight="1" thickBot="1" x14ac:dyDescent="0.25">
      <c r="J27" s="65" t="s">
        <v>76</v>
      </c>
      <c r="L27" s="66">
        <f>SUM(L4:L25)</f>
        <v>0</v>
      </c>
      <c r="M27" s="66">
        <f>SUM(M4:M25)</f>
        <v>11.5</v>
      </c>
      <c r="N27" s="67">
        <f>SUM(N4:N25)/M27</f>
        <v>0</v>
      </c>
    </row>
    <row r="49" spans="6:6" x14ac:dyDescent="0.2">
      <c r="F49" s="64"/>
    </row>
    <row r="50" spans="6:6" x14ac:dyDescent="0.2">
      <c r="F50" s="64"/>
    </row>
  </sheetData>
  <sheetProtection algorithmName="SHA-512" hashValue="Qq23sP1mPaEtRPE6Qwgm+S2D36TFCEEZtUM0h0EzB4+cocKIXmz/AywrcNeiDNOHIfjPvHsK545R5tGRGfkb6g==" saltValue="ZwJsOjlfbpZorfMaIq9D+Q==" spinCount="100000" sheet="1" objects="1" scenarios="1"/>
  <mergeCells count="18">
    <mergeCell ref="B2:J2"/>
    <mergeCell ref="J9:J10"/>
    <mergeCell ref="B22:B23"/>
    <mergeCell ref="D22:D23"/>
    <mergeCell ref="F22:F23"/>
    <mergeCell ref="J22:J23"/>
    <mergeCell ref="B9:B10"/>
    <mergeCell ref="D9:D10"/>
    <mergeCell ref="F9:F10"/>
    <mergeCell ref="B6:B7"/>
    <mergeCell ref="D6:D7"/>
    <mergeCell ref="F6:F7"/>
    <mergeCell ref="J6:J7"/>
    <mergeCell ref="A4:A5"/>
    <mergeCell ref="C4:C5"/>
    <mergeCell ref="E4:E5"/>
    <mergeCell ref="G4:G5"/>
    <mergeCell ref="I4:I5"/>
  </mergeCells>
  <hyperlinks>
    <hyperlink ref="H42" r:id="rId1" location=":~:text=Web%20Content%20Accessibility%20Guidelines%20(WCAG)%202%20is%20developed%20through%20the,%2C%20organizations%2C%20and%20governments%20internationally" display="Resource Link" xr:uid="{11B3B268-FCC4-40DB-A7A6-44D2B25C309B}"/>
    <hyperlink ref="H46" r:id="rId2" display="Resource Link" xr:uid="{21E35944-323E-41D8-9F1A-19EBEE53F5D5}"/>
    <hyperlink ref="H9" r:id="rId3" xr:uid="{44CAE508-887A-4745-97C8-EB3659A1658F}"/>
    <hyperlink ref="H10" r:id="rId4" xr:uid="{54CBCC15-9885-477D-B733-B0595A6AC4C7}"/>
    <hyperlink ref="H12" r:id="rId5" xr:uid="{50EF1387-931C-43C3-BE90-24E6EB629FE6}"/>
    <hyperlink ref="H6" r:id="rId6" xr:uid="{921360D2-F3D3-4AEF-831E-10739782F0DE}"/>
    <hyperlink ref="H16" r:id="rId7" xr:uid="{C4488D92-AD30-468C-A816-4B0845D497CC}"/>
    <hyperlink ref="H22" r:id="rId8" xr:uid="{D22ACABC-F862-46D5-ABBF-AFDD92CE5A35}"/>
    <hyperlink ref="H23" r:id="rId9" xr:uid="{AA1657E3-07F2-4320-9123-BD7C975EB56A}"/>
    <hyperlink ref="H7" r:id="rId10" xr:uid="{8A9269D4-5EA9-4B15-99A7-F58C02B50EC7}"/>
    <hyperlink ref="H14" r:id="rId11" xr:uid="{ED9D5AD8-D171-4C1C-A58F-88617510DFA3}"/>
  </hyperlinks>
  <pageMargins left="0.7" right="0.7" top="0.75" bottom="0.75" header="0.3" footer="0.3"/>
  <pageSetup scale="43" fitToHeight="0" orientation="portrait" r:id="rId12"/>
  <extLst>
    <ext xmlns:x14="http://schemas.microsoft.com/office/spreadsheetml/2009/9/main" uri="{CCE6A557-97BC-4b89-ADB6-D9C93CAAB3DF}">
      <x14:dataValidations xmlns:xm="http://schemas.microsoft.com/office/excel/2006/main" count="1">
        <x14:dataValidation type="list" allowBlank="1" showInputMessage="1" showErrorMessage="1" xr:uid="{BE0701E6-74E6-4FA5-9921-DC014B03D850}">
          <x14:formula1>
            <xm:f>Optionen!$A$1:$A$3</xm:f>
          </x14:formula1>
          <xm:sqref>D16 D14 D4 D18 D6 D22 D9 D12 D20 D25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D7DCD-36D2-4A2E-9E99-5712114B50CD}">
  <sheetPr codeName="Sheet5">
    <tabColor rgb="FF00B0F0"/>
    <pageSetUpPr fitToPage="1"/>
  </sheetPr>
  <dimension ref="A1:N52"/>
  <sheetViews>
    <sheetView showGridLines="0" zoomScale="110" zoomScaleNormal="110" workbookViewId="0">
      <selection activeCell="B2" sqref="B2:J2"/>
    </sheetView>
  </sheetViews>
  <sheetFormatPr baseColWidth="10" defaultColWidth="8.6640625" defaultRowHeight="16" x14ac:dyDescent="0.2"/>
  <cols>
    <col min="1" max="1" width="1.6640625" style="47" customWidth="1"/>
    <col min="2" max="2" width="49.33203125" style="47" customWidth="1"/>
    <col min="3" max="3" width="2.6640625" style="47" customWidth="1"/>
    <col min="4" max="4" width="14.6640625" style="47" bestFit="1" customWidth="1"/>
    <col min="5" max="5" width="2.6640625" style="47" customWidth="1"/>
    <col min="6" max="6" width="51.5" style="47" customWidth="1"/>
    <col min="7" max="7" width="2.6640625" style="47" customWidth="1"/>
    <col min="8" max="8" width="26.1640625" style="47" customWidth="1"/>
    <col min="9" max="9" width="2.6640625" style="47" customWidth="1"/>
    <col min="10" max="10" width="52.33203125" style="47" customWidth="1"/>
    <col min="11" max="11" width="2.6640625" style="47" customWidth="1"/>
    <col min="12" max="14" width="8.5" style="47" hidden="1" customWidth="1"/>
    <col min="15" max="16384" width="8.6640625" style="47"/>
  </cols>
  <sheetData>
    <row r="1" spans="1:14" ht="17" thickBot="1" x14ac:dyDescent="0.25"/>
    <row r="2" spans="1:14" ht="31.25" customHeight="1" thickBot="1" x14ac:dyDescent="0.25">
      <c r="B2" s="48" t="s">
        <v>110</v>
      </c>
      <c r="C2" s="70"/>
      <c r="D2" s="70"/>
      <c r="E2" s="70"/>
      <c r="F2" s="70"/>
      <c r="G2" s="70"/>
      <c r="H2" s="70"/>
      <c r="I2" s="70"/>
      <c r="J2" s="71"/>
      <c r="N2" s="51"/>
    </row>
    <row r="3" spans="1:14" ht="23.5" customHeight="1" thickBot="1" x14ac:dyDescent="0.25">
      <c r="B3" s="52" t="s">
        <v>111</v>
      </c>
      <c r="D3" s="53" t="s">
        <v>5</v>
      </c>
      <c r="F3" s="52" t="s">
        <v>6</v>
      </c>
      <c r="H3" s="53" t="s">
        <v>7</v>
      </c>
      <c r="J3" s="53" t="s">
        <v>8</v>
      </c>
      <c r="L3" s="54" t="s">
        <v>79</v>
      </c>
      <c r="M3" s="54" t="s">
        <v>80</v>
      </c>
      <c r="N3" s="54" t="s">
        <v>81</v>
      </c>
    </row>
    <row r="4" spans="1:14" ht="47" customHeight="1" thickBot="1" x14ac:dyDescent="0.25">
      <c r="A4" s="55"/>
      <c r="B4" s="56" t="s">
        <v>112</v>
      </c>
      <c r="C4" s="55"/>
      <c r="D4" s="30" t="s">
        <v>13</v>
      </c>
      <c r="E4" s="55"/>
      <c r="F4" s="56" t="s">
        <v>113</v>
      </c>
      <c r="G4" s="55"/>
      <c r="H4" s="29" t="s">
        <v>15</v>
      </c>
      <c r="I4" s="55"/>
      <c r="J4" s="32"/>
      <c r="L4" s="58">
        <f>IF(D4="Ja",1,0)</f>
        <v>0</v>
      </c>
      <c r="M4" s="59">
        <v>2</v>
      </c>
      <c r="N4" s="58">
        <f>L4*M4</f>
        <v>0</v>
      </c>
    </row>
    <row r="5" spans="1:14" ht="47" customHeight="1" thickBot="1" x14ac:dyDescent="0.25">
      <c r="A5" s="55"/>
      <c r="B5" s="72"/>
      <c r="C5" s="55"/>
      <c r="D5" s="36"/>
      <c r="E5" s="55"/>
      <c r="F5" s="72"/>
      <c r="G5" s="55"/>
      <c r="H5" s="29" t="s">
        <v>15</v>
      </c>
      <c r="I5" s="55"/>
      <c r="J5" s="37"/>
      <c r="L5" s="58"/>
      <c r="M5" s="59"/>
      <c r="N5" s="58"/>
    </row>
    <row r="6" spans="1:14" ht="47" customHeight="1" thickBot="1" x14ac:dyDescent="0.25">
      <c r="B6" s="72"/>
      <c r="C6" s="55"/>
      <c r="D6" s="36"/>
      <c r="E6" s="55"/>
      <c r="F6" s="72"/>
      <c r="G6" s="55"/>
      <c r="H6" s="29" t="s">
        <v>15</v>
      </c>
      <c r="I6" s="55"/>
      <c r="J6" s="37"/>
      <c r="L6" s="58"/>
      <c r="M6" s="59"/>
      <c r="N6" s="58"/>
    </row>
    <row r="7" spans="1:14" ht="47" customHeight="1" thickBot="1" x14ac:dyDescent="0.25">
      <c r="B7" s="60"/>
      <c r="C7" s="55"/>
      <c r="D7" s="31"/>
      <c r="E7" s="55"/>
      <c r="F7" s="60"/>
      <c r="G7" s="55"/>
      <c r="H7" s="29" t="s">
        <v>15</v>
      </c>
      <c r="I7" s="55"/>
      <c r="J7" s="33"/>
      <c r="L7" s="58"/>
      <c r="M7" s="59"/>
      <c r="N7" s="58"/>
    </row>
    <row r="8" spans="1:14" ht="27" customHeight="1" thickBot="1" x14ac:dyDescent="0.25">
      <c r="B8" s="52" t="s">
        <v>114</v>
      </c>
      <c r="D8" s="53" t="s">
        <v>5</v>
      </c>
      <c r="F8" s="52" t="s">
        <v>6</v>
      </c>
      <c r="J8" s="53" t="s">
        <v>8</v>
      </c>
      <c r="N8" s="53"/>
    </row>
    <row r="9" spans="1:14" ht="154" thickBot="1" x14ac:dyDescent="0.25">
      <c r="B9" s="62" t="s">
        <v>115</v>
      </c>
      <c r="D9" s="27" t="s">
        <v>13</v>
      </c>
      <c r="F9" s="62" t="s">
        <v>116</v>
      </c>
      <c r="H9" s="63"/>
      <c r="J9" s="28"/>
      <c r="L9" s="58">
        <f>IF(D9="Ja",1,0)</f>
        <v>0</v>
      </c>
      <c r="M9" s="59">
        <v>2</v>
      </c>
      <c r="N9" s="58">
        <f>L9*M9</f>
        <v>0</v>
      </c>
    </row>
    <row r="10" spans="1:14" ht="27" customHeight="1" thickBot="1" x14ac:dyDescent="0.25">
      <c r="B10" s="52" t="s">
        <v>117</v>
      </c>
      <c r="D10" s="53" t="s">
        <v>5</v>
      </c>
      <c r="F10" s="52" t="s">
        <v>6</v>
      </c>
      <c r="J10" s="53" t="s">
        <v>8</v>
      </c>
      <c r="N10" s="53"/>
    </row>
    <row r="11" spans="1:14" ht="52" thickBot="1" x14ac:dyDescent="0.25">
      <c r="B11" s="62" t="s">
        <v>118</v>
      </c>
      <c r="D11" s="27" t="s">
        <v>13</v>
      </c>
      <c r="F11" s="62"/>
      <c r="H11" s="63"/>
      <c r="J11" s="28"/>
      <c r="L11" s="58">
        <f>IF(D11="Ja",1,0)</f>
        <v>0</v>
      </c>
      <c r="M11" s="59">
        <v>1</v>
      </c>
      <c r="N11" s="58">
        <f>L11*M11</f>
        <v>0</v>
      </c>
    </row>
    <row r="12" spans="1:14" ht="27" customHeight="1" thickBot="1" x14ac:dyDescent="0.25">
      <c r="B12" s="52" t="s">
        <v>119</v>
      </c>
      <c r="D12" s="53" t="s">
        <v>5</v>
      </c>
      <c r="F12" s="52" t="s">
        <v>6</v>
      </c>
      <c r="J12" s="53" t="s">
        <v>8</v>
      </c>
      <c r="N12" s="53"/>
    </row>
    <row r="13" spans="1:14" ht="120" thickBot="1" x14ac:dyDescent="0.25">
      <c r="B13" s="62" t="s">
        <v>120</v>
      </c>
      <c r="D13" s="27" t="s">
        <v>13</v>
      </c>
      <c r="F13" s="62" t="s">
        <v>121</v>
      </c>
      <c r="H13" s="63"/>
      <c r="J13" s="28"/>
      <c r="L13" s="58">
        <f>IF(D13="Ja",1,0)</f>
        <v>0</v>
      </c>
      <c r="M13" s="59">
        <v>1</v>
      </c>
      <c r="N13" s="58">
        <f>L13*M13</f>
        <v>0</v>
      </c>
    </row>
    <row r="14" spans="1:14" ht="27" customHeight="1" thickBot="1" x14ac:dyDescent="0.25">
      <c r="B14" s="52" t="s">
        <v>122</v>
      </c>
      <c r="D14" s="53" t="s">
        <v>5</v>
      </c>
      <c r="F14" s="52" t="s">
        <v>6</v>
      </c>
      <c r="J14" s="53" t="s">
        <v>8</v>
      </c>
      <c r="N14" s="53"/>
    </row>
    <row r="15" spans="1:14" ht="188" thickBot="1" x14ac:dyDescent="0.25">
      <c r="B15" s="62" t="s">
        <v>123</v>
      </c>
      <c r="D15" s="27" t="s">
        <v>13</v>
      </c>
      <c r="F15" s="62" t="s">
        <v>124</v>
      </c>
      <c r="H15" s="63"/>
      <c r="J15" s="28"/>
      <c r="L15" s="58">
        <f>IF(D15="Ja",1,0)</f>
        <v>0</v>
      </c>
      <c r="M15" s="59">
        <v>1</v>
      </c>
      <c r="N15" s="58">
        <f>L15*M15</f>
        <v>0</v>
      </c>
    </row>
    <row r="16" spans="1:14" ht="27" customHeight="1" thickBot="1" x14ac:dyDescent="0.25">
      <c r="B16" s="52" t="s">
        <v>125</v>
      </c>
      <c r="D16" s="53" t="s">
        <v>5</v>
      </c>
      <c r="F16" s="52" t="s">
        <v>6</v>
      </c>
      <c r="J16" s="53" t="s">
        <v>8</v>
      </c>
      <c r="N16" s="53"/>
    </row>
    <row r="17" spans="2:14" ht="103" thickBot="1" x14ac:dyDescent="0.25">
      <c r="B17" s="62" t="s">
        <v>126</v>
      </c>
      <c r="D17" s="27" t="s">
        <v>13</v>
      </c>
      <c r="F17" s="62"/>
      <c r="H17" s="63"/>
      <c r="J17" s="28"/>
      <c r="L17" s="58">
        <f>IF(D17="Ja",1,0)</f>
        <v>0</v>
      </c>
      <c r="M17" s="59">
        <v>1</v>
      </c>
      <c r="N17" s="58">
        <f>L17*M17</f>
        <v>0</v>
      </c>
    </row>
    <row r="18" spans="2:14" ht="27" customHeight="1" thickBot="1" x14ac:dyDescent="0.25">
      <c r="B18" s="52" t="s">
        <v>127</v>
      </c>
      <c r="D18" s="53" t="s">
        <v>5</v>
      </c>
      <c r="F18" s="52" t="s">
        <v>6</v>
      </c>
      <c r="J18" s="53" t="s">
        <v>8</v>
      </c>
      <c r="N18" s="53"/>
    </row>
    <row r="19" spans="2:14" ht="120" thickBot="1" x14ac:dyDescent="0.25">
      <c r="B19" s="62" t="s">
        <v>128</v>
      </c>
      <c r="D19" s="27" t="s">
        <v>13</v>
      </c>
      <c r="F19" s="62"/>
      <c r="H19" s="63"/>
      <c r="J19" s="28"/>
      <c r="L19" s="58">
        <f>IF(D19="Ja",1,0)</f>
        <v>0</v>
      </c>
      <c r="M19" s="59">
        <v>1.5</v>
      </c>
      <c r="N19" s="58">
        <f>L19*M19</f>
        <v>0</v>
      </c>
    </row>
    <row r="20" spans="2:14" ht="27" customHeight="1" thickBot="1" x14ac:dyDescent="0.25">
      <c r="B20" s="52" t="s">
        <v>129</v>
      </c>
      <c r="D20" s="53" t="s">
        <v>5</v>
      </c>
      <c r="F20" s="52" t="s">
        <v>6</v>
      </c>
      <c r="J20" s="53" t="s">
        <v>8</v>
      </c>
      <c r="N20" s="53"/>
    </row>
    <row r="21" spans="2:14" ht="103" thickBot="1" x14ac:dyDescent="0.25">
      <c r="B21" s="62" t="s">
        <v>130</v>
      </c>
      <c r="D21" s="27" t="s">
        <v>13</v>
      </c>
      <c r="F21" s="62"/>
      <c r="H21" s="63"/>
      <c r="J21" s="28"/>
      <c r="L21" s="58">
        <f>IF(D21="Ja",1,0)</f>
        <v>0</v>
      </c>
      <c r="M21" s="59">
        <v>1</v>
      </c>
      <c r="N21" s="58">
        <f>L21*M21</f>
        <v>0</v>
      </c>
    </row>
    <row r="22" spans="2:14" ht="27" customHeight="1" thickBot="1" x14ac:dyDescent="0.25">
      <c r="B22" s="52" t="s">
        <v>131</v>
      </c>
      <c r="D22" s="53" t="s">
        <v>5</v>
      </c>
      <c r="F22" s="52" t="s">
        <v>6</v>
      </c>
      <c r="J22" s="53" t="s">
        <v>8</v>
      </c>
      <c r="N22" s="53"/>
    </row>
    <row r="23" spans="2:14" ht="120" thickBot="1" x14ac:dyDescent="0.25">
      <c r="B23" s="62" t="s">
        <v>132</v>
      </c>
      <c r="D23" s="27" t="s">
        <v>13</v>
      </c>
      <c r="F23" s="62" t="s">
        <v>133</v>
      </c>
      <c r="H23" s="29" t="s">
        <v>15</v>
      </c>
      <c r="J23" s="28"/>
      <c r="L23" s="58">
        <f>IF(D23="Ja",1,0)</f>
        <v>0</v>
      </c>
      <c r="M23" s="59">
        <v>1</v>
      </c>
      <c r="N23" s="58">
        <f>L23*M23</f>
        <v>0</v>
      </c>
    </row>
    <row r="25" spans="2:14" ht="15.5" hidden="1" customHeight="1" thickBot="1" x14ac:dyDescent="0.25">
      <c r="J25" s="65" t="s">
        <v>76</v>
      </c>
      <c r="L25" s="66">
        <f>SUM(L4:L23)</f>
        <v>0</v>
      </c>
      <c r="M25" s="66">
        <f>SUM(M4:M23)</f>
        <v>11.5</v>
      </c>
      <c r="N25" s="73">
        <f>SUM(N4:N23)/M25</f>
        <v>0</v>
      </c>
    </row>
    <row r="51" spans="6:6" x14ac:dyDescent="0.2">
      <c r="F51" s="64"/>
    </row>
    <row r="52" spans="6:6" x14ac:dyDescent="0.2">
      <c r="F52" s="64"/>
    </row>
  </sheetData>
  <sheetProtection algorithmName="SHA-512" hashValue="RU7fIvhO3elAYefjEav6XQg7rUyHgLMX3KqZu1dgZcPhdP18hgrx3WSVmxr8t2aBEMDN2fSyrPc6/A8Xx96bqw==" saltValue="XO7y51H0w9oh3EP3V9+YjA==" spinCount="100000" sheet="1" objects="1" scenarios="1"/>
  <mergeCells count="10">
    <mergeCell ref="A4:A5"/>
    <mergeCell ref="B2:J2"/>
    <mergeCell ref="D4:D7"/>
    <mergeCell ref="F4:F7"/>
    <mergeCell ref="J4:J7"/>
    <mergeCell ref="B4:B7"/>
    <mergeCell ref="C4:C7"/>
    <mergeCell ref="E4:E7"/>
    <mergeCell ref="G4:G7"/>
    <mergeCell ref="I4:I7"/>
  </mergeCells>
  <hyperlinks>
    <hyperlink ref="H4" r:id="rId1" xr:uid="{5FDA20A2-0179-41C7-826D-E27FBD2BD40F}"/>
    <hyperlink ref="H5" r:id="rId2" xr:uid="{C0CE0EB6-A65D-44A2-81EA-A8BEFF126FB4}"/>
    <hyperlink ref="H6" r:id="rId3" xr:uid="{D579F29A-01A3-4318-AD0F-09EDA14B7F07}"/>
    <hyperlink ref="H7" r:id="rId4" xr:uid="{4C074487-D656-47EF-A60B-ED100564D14A}"/>
    <hyperlink ref="H23" r:id="rId5" xr:uid="{A70A3937-DF47-4144-9FD0-371A2A425C9E}"/>
  </hyperlinks>
  <pageMargins left="0.7" right="0.7" top="0.75" bottom="0.75" header="0.3" footer="0.3"/>
  <pageSetup scale="52" fitToHeight="0" orientation="portrait" r:id="rId6"/>
  <extLst>
    <ext xmlns:x14="http://schemas.microsoft.com/office/spreadsheetml/2009/9/main" uri="{CCE6A557-97BC-4b89-ADB6-D9C93CAAB3DF}">
      <x14:dataValidations xmlns:xm="http://schemas.microsoft.com/office/excel/2006/main" count="1">
        <x14:dataValidation type="list" allowBlank="1" showInputMessage="1" showErrorMessage="1" xr:uid="{37FA0AF5-12A5-436B-B613-20757F3EF644}">
          <x14:formula1>
            <xm:f>Optionen!$A$1:$A$3</xm:f>
          </x14:formula1>
          <xm:sqref>D11 D15 D13 D23 D9 D21 D19 D17 D4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9CC7A-3A3A-499C-9B65-D4AF6DD202DE}">
  <sheetPr codeName="Sheet4">
    <tabColor rgb="FF00B0F0"/>
    <pageSetUpPr fitToPage="1"/>
  </sheetPr>
  <dimension ref="A1:N50"/>
  <sheetViews>
    <sheetView showGridLines="0" zoomScale="110" zoomScaleNormal="110" workbookViewId="0">
      <selection activeCell="B2" sqref="B2:J2"/>
    </sheetView>
  </sheetViews>
  <sheetFormatPr baseColWidth="10" defaultColWidth="8.6640625" defaultRowHeight="16" x14ac:dyDescent="0.2"/>
  <cols>
    <col min="1" max="1" width="1.6640625" style="47" customWidth="1"/>
    <col min="2" max="2" width="49.6640625" style="47" customWidth="1"/>
    <col min="3" max="3" width="2.6640625" style="47" customWidth="1"/>
    <col min="4" max="4" width="14.6640625" style="47" bestFit="1" customWidth="1"/>
    <col min="5" max="5" width="2.6640625" style="47" customWidth="1"/>
    <col min="6" max="6" width="51.5" style="47" customWidth="1"/>
    <col min="7" max="7" width="2.6640625" style="47" customWidth="1"/>
    <col min="8" max="8" width="26.1640625" style="47" customWidth="1"/>
    <col min="9" max="9" width="2.6640625" style="47" customWidth="1"/>
    <col min="10" max="10" width="52.33203125" style="47" customWidth="1"/>
    <col min="11" max="11" width="2.6640625" style="47" customWidth="1"/>
    <col min="12" max="14" width="10.33203125" style="47" hidden="1" customWidth="1"/>
    <col min="15" max="16384" width="8.6640625" style="47"/>
  </cols>
  <sheetData>
    <row r="1" spans="1:14" ht="17" thickBot="1" x14ac:dyDescent="0.25">
      <c r="H1" s="74"/>
    </row>
    <row r="2" spans="1:14" ht="31.25" customHeight="1" thickBot="1" x14ac:dyDescent="0.25">
      <c r="B2" s="48" t="s">
        <v>134</v>
      </c>
      <c r="C2" s="49"/>
      <c r="D2" s="49"/>
      <c r="E2" s="49"/>
      <c r="F2" s="49"/>
      <c r="G2" s="49"/>
      <c r="H2" s="49"/>
      <c r="I2" s="49"/>
      <c r="J2" s="50"/>
      <c r="N2" s="51"/>
    </row>
    <row r="3" spans="1:14" ht="20.5" customHeight="1" thickBot="1" x14ac:dyDescent="0.25">
      <c r="B3" s="52" t="s">
        <v>135</v>
      </c>
      <c r="D3" s="53" t="s">
        <v>5</v>
      </c>
      <c r="F3" s="52" t="s">
        <v>6</v>
      </c>
      <c r="H3" s="53" t="s">
        <v>7</v>
      </c>
      <c r="J3" s="53" t="s">
        <v>8</v>
      </c>
      <c r="L3" s="54" t="s">
        <v>79</v>
      </c>
      <c r="M3" s="54" t="s">
        <v>80</v>
      </c>
      <c r="N3" s="54" t="s">
        <v>81</v>
      </c>
    </row>
    <row r="4" spans="1:14" ht="114" customHeight="1" thickBot="1" x14ac:dyDescent="0.25">
      <c r="A4" s="55"/>
      <c r="B4" s="56" t="s">
        <v>136</v>
      </c>
      <c r="C4" s="55"/>
      <c r="D4" s="30" t="s">
        <v>13</v>
      </c>
      <c r="E4" s="55"/>
      <c r="F4" s="56" t="s">
        <v>137</v>
      </c>
      <c r="G4" s="55"/>
      <c r="H4" s="29" t="s">
        <v>15</v>
      </c>
      <c r="I4" s="55"/>
      <c r="J4" s="32"/>
      <c r="L4" s="58">
        <f>IF(D4="Ja",1,0)</f>
        <v>0</v>
      </c>
      <c r="M4" s="59">
        <v>1</v>
      </c>
      <c r="N4" s="58">
        <f>L4*M4</f>
        <v>0</v>
      </c>
    </row>
    <row r="5" spans="1:14" ht="114" customHeight="1" thickBot="1" x14ac:dyDescent="0.25">
      <c r="A5" s="55"/>
      <c r="B5" s="60"/>
      <c r="C5" s="55"/>
      <c r="D5" s="31"/>
      <c r="E5" s="55"/>
      <c r="F5" s="60"/>
      <c r="G5" s="55"/>
      <c r="H5" s="29" t="s">
        <v>15</v>
      </c>
      <c r="I5" s="55"/>
      <c r="J5" s="33"/>
      <c r="L5" s="58"/>
      <c r="M5" s="59"/>
      <c r="N5" s="58"/>
    </row>
    <row r="6" spans="1:14" ht="21.5" customHeight="1" thickBot="1" x14ac:dyDescent="0.25">
      <c r="B6" s="52" t="s">
        <v>138</v>
      </c>
      <c r="D6" s="53" t="s">
        <v>5</v>
      </c>
      <c r="F6" s="52" t="s">
        <v>6</v>
      </c>
      <c r="J6" s="53" t="s">
        <v>8</v>
      </c>
      <c r="N6" s="53"/>
    </row>
    <row r="7" spans="1:14" ht="69" thickBot="1" x14ac:dyDescent="0.25">
      <c r="B7" s="62" t="s">
        <v>139</v>
      </c>
      <c r="D7" s="27" t="s">
        <v>13</v>
      </c>
      <c r="F7" s="62"/>
      <c r="H7" s="29" t="s">
        <v>15</v>
      </c>
      <c r="J7" s="28"/>
      <c r="L7" s="58">
        <f>IF(D7="Ja",1,0)</f>
        <v>0</v>
      </c>
      <c r="M7" s="59">
        <v>1</v>
      </c>
      <c r="N7" s="58">
        <f>L7*M7</f>
        <v>0</v>
      </c>
    </row>
    <row r="8" spans="1:14" ht="27" customHeight="1" thickBot="1" x14ac:dyDescent="0.25">
      <c r="B8" s="52" t="s">
        <v>140</v>
      </c>
      <c r="D8" s="53" t="s">
        <v>5</v>
      </c>
      <c r="F8" s="52" t="s">
        <v>6</v>
      </c>
      <c r="J8" s="53" t="s">
        <v>8</v>
      </c>
      <c r="N8" s="53"/>
    </row>
    <row r="9" spans="1:14" ht="154" thickBot="1" x14ac:dyDescent="0.25">
      <c r="B9" s="62" t="s">
        <v>141</v>
      </c>
      <c r="D9" s="27" t="s">
        <v>13</v>
      </c>
      <c r="F9" s="62" t="s">
        <v>142</v>
      </c>
      <c r="H9" s="29" t="s">
        <v>15</v>
      </c>
      <c r="J9" s="28"/>
      <c r="L9" s="58">
        <f>IF(D9="Ja",1,0)</f>
        <v>0</v>
      </c>
      <c r="M9" s="59">
        <v>1.5</v>
      </c>
      <c r="N9" s="58">
        <f>L9*M9</f>
        <v>0</v>
      </c>
    </row>
    <row r="10" spans="1:14" ht="27" customHeight="1" thickBot="1" x14ac:dyDescent="0.25">
      <c r="B10" s="52" t="s">
        <v>143</v>
      </c>
      <c r="D10" s="53" t="s">
        <v>5</v>
      </c>
      <c r="F10" s="52" t="s">
        <v>6</v>
      </c>
      <c r="J10" s="53" t="s">
        <v>8</v>
      </c>
      <c r="N10" s="53"/>
    </row>
    <row r="11" spans="1:14" ht="103" thickBot="1" x14ac:dyDescent="0.25">
      <c r="B11" s="62" t="s">
        <v>144</v>
      </c>
      <c r="D11" s="27" t="s">
        <v>13</v>
      </c>
      <c r="F11" s="62" t="s">
        <v>145</v>
      </c>
      <c r="H11" s="63"/>
      <c r="J11" s="28"/>
      <c r="L11" s="58">
        <f>IF(D11="Ja",1,0)</f>
        <v>0</v>
      </c>
      <c r="M11" s="59">
        <v>1</v>
      </c>
      <c r="N11" s="58">
        <f>L11*M11</f>
        <v>0</v>
      </c>
    </row>
    <row r="12" spans="1:14" ht="27" customHeight="1" thickBot="1" x14ac:dyDescent="0.25">
      <c r="B12" s="52" t="s">
        <v>146</v>
      </c>
      <c r="D12" s="53" t="s">
        <v>5</v>
      </c>
      <c r="F12" s="52" t="s">
        <v>6</v>
      </c>
      <c r="J12" s="53" t="s">
        <v>8</v>
      </c>
      <c r="N12" s="53"/>
    </row>
    <row r="13" spans="1:14" ht="273" thickBot="1" x14ac:dyDescent="0.25">
      <c r="B13" s="62" t="s">
        <v>147</v>
      </c>
      <c r="D13" s="27" t="s">
        <v>13</v>
      </c>
      <c r="F13" s="62" t="s">
        <v>148</v>
      </c>
      <c r="H13" s="63"/>
      <c r="J13" s="28"/>
      <c r="L13" s="58">
        <f>IF(D13="Ja",1,0)</f>
        <v>0</v>
      </c>
      <c r="M13" s="59">
        <v>1</v>
      </c>
      <c r="N13" s="58">
        <f>L13*M13</f>
        <v>0</v>
      </c>
    </row>
    <row r="14" spans="1:14" ht="27" customHeight="1" thickBot="1" x14ac:dyDescent="0.25">
      <c r="B14" s="52" t="s">
        <v>149</v>
      </c>
      <c r="D14" s="53" t="s">
        <v>5</v>
      </c>
      <c r="F14" s="52" t="s">
        <v>6</v>
      </c>
      <c r="H14" s="29"/>
      <c r="J14" s="53" t="s">
        <v>8</v>
      </c>
      <c r="N14" s="53"/>
    </row>
    <row r="15" spans="1:14" ht="324" thickBot="1" x14ac:dyDescent="0.25">
      <c r="B15" s="62" t="s">
        <v>150</v>
      </c>
      <c r="D15" s="27" t="s">
        <v>13</v>
      </c>
      <c r="F15" s="62" t="s">
        <v>151</v>
      </c>
      <c r="H15" s="29" t="s">
        <v>15</v>
      </c>
      <c r="J15" s="28"/>
      <c r="L15" s="58">
        <f>IF(D15="Ja",1,0)</f>
        <v>0</v>
      </c>
      <c r="M15" s="59">
        <v>1.5</v>
      </c>
      <c r="N15" s="58">
        <f>L15*M15</f>
        <v>0</v>
      </c>
    </row>
    <row r="16" spans="1:14" ht="27" customHeight="1" thickBot="1" x14ac:dyDescent="0.25">
      <c r="B16" s="52" t="s">
        <v>152</v>
      </c>
      <c r="D16" s="53" t="s">
        <v>5</v>
      </c>
      <c r="F16" s="52" t="s">
        <v>6</v>
      </c>
      <c r="J16" s="53" t="s">
        <v>8</v>
      </c>
      <c r="N16" s="53"/>
    </row>
    <row r="17" spans="2:14" ht="171" thickBot="1" x14ac:dyDescent="0.25">
      <c r="B17" s="62" t="s">
        <v>153</v>
      </c>
      <c r="D17" s="27" t="s">
        <v>13</v>
      </c>
      <c r="F17" s="62" t="s">
        <v>154</v>
      </c>
      <c r="H17" s="63"/>
      <c r="J17" s="28"/>
      <c r="L17" s="58">
        <f>IF(D17="Ja",1,0)</f>
        <v>0</v>
      </c>
      <c r="M17" s="59">
        <v>1</v>
      </c>
      <c r="N17" s="58">
        <f>L17*M17</f>
        <v>0</v>
      </c>
    </row>
    <row r="19" spans="2:14" ht="15.5" hidden="1" customHeight="1" thickBot="1" x14ac:dyDescent="0.25">
      <c r="J19" s="65" t="s">
        <v>76</v>
      </c>
      <c r="L19" s="66">
        <f>SUM(L4:L17)</f>
        <v>0</v>
      </c>
      <c r="M19" s="66">
        <f>SUM(M4:M17)</f>
        <v>8</v>
      </c>
      <c r="N19" s="73">
        <f>SUM(N4:N17)/M19</f>
        <v>0</v>
      </c>
    </row>
    <row r="49" spans="6:6" x14ac:dyDescent="0.2">
      <c r="F49" s="64"/>
    </row>
    <row r="50" spans="6:6" x14ac:dyDescent="0.2">
      <c r="F50" s="64"/>
    </row>
  </sheetData>
  <sheetProtection algorithmName="SHA-512" hashValue="fv6QhHOX15jbY7Aq8zQcsUUbG/RaMdOLBHCrYSDxn4TnnicDk3hZALYnPrRZzSSSxgd6V5VD9/eO1nMNS5oCJQ==" saltValue="XMDTUZ5qjzEyfU+55F3IlA==" spinCount="100000" sheet="1" objects="1" scenarios="1"/>
  <mergeCells count="10">
    <mergeCell ref="A4:A5"/>
    <mergeCell ref="C4:C5"/>
    <mergeCell ref="E4:E5"/>
    <mergeCell ref="G4:G5"/>
    <mergeCell ref="B2:J2"/>
    <mergeCell ref="B4:B5"/>
    <mergeCell ref="D4:D5"/>
    <mergeCell ref="F4:F5"/>
    <mergeCell ref="J4:J5"/>
    <mergeCell ref="I4:I5"/>
  </mergeCells>
  <hyperlinks>
    <hyperlink ref="H4" r:id="rId1" xr:uid="{B0BE296D-6584-4831-BF34-45B753F750D2}"/>
    <hyperlink ref="H5" r:id="rId2" xr:uid="{6396C82B-9925-40D7-9709-98429756BC45}"/>
    <hyperlink ref="H9" r:id="rId3" xr:uid="{95FB2E27-DAF0-4FD6-8259-2319B7FE7895}"/>
    <hyperlink ref="H15" r:id="rId4" xr:uid="{20393A8E-3D52-47B9-8862-BB717213F836}"/>
    <hyperlink ref="H7" r:id="rId5" xr:uid="{5B7A70DA-2265-41F0-A891-60BB067F6A66}"/>
  </hyperlinks>
  <pageMargins left="0.7" right="0.7" top="0.75" bottom="0.75" header="0.3" footer="0.3"/>
  <pageSetup scale="43" fitToHeight="0" orientation="portrait" r:id="rId6"/>
  <extLst>
    <ext xmlns:x14="http://schemas.microsoft.com/office/spreadsheetml/2009/9/main" uri="{CCE6A557-97BC-4b89-ADB6-D9C93CAAB3DF}">
      <x14:dataValidations xmlns:xm="http://schemas.microsoft.com/office/excel/2006/main" count="1">
        <x14:dataValidation type="list" allowBlank="1" showInputMessage="1" showErrorMessage="1" xr:uid="{09423B84-4AF5-4D4A-96CD-609E517E8B5C}">
          <x14:formula1>
            <xm:f>Optionen!$A$1:$A$3</xm:f>
          </x14:formula1>
          <xm:sqref>D7 D9 D11 D15 D13 D17 D4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BE1AF-EAEE-46BB-A327-E72D264D09B0}">
  <sheetPr codeName="Sheet6">
    <tabColor rgb="FFFF0000"/>
    <pageSetUpPr fitToPage="1"/>
  </sheetPr>
  <dimension ref="A1:I86"/>
  <sheetViews>
    <sheetView showGridLines="0" zoomScale="110" zoomScaleNormal="110" workbookViewId="0">
      <selection activeCell="B2" sqref="B2"/>
    </sheetView>
  </sheetViews>
  <sheetFormatPr baseColWidth="10" defaultColWidth="8.6640625" defaultRowHeight="18" x14ac:dyDescent="0.2"/>
  <cols>
    <col min="1" max="1" width="1.6640625" style="2" customWidth="1"/>
    <col min="2" max="2" width="102.1640625" style="2" bestFit="1" customWidth="1"/>
    <col min="3" max="3" width="1.6640625" style="2" customWidth="1"/>
    <col min="4" max="4" width="32.5" style="2" customWidth="1"/>
    <col min="5" max="5" width="1.6640625" style="2" customWidth="1"/>
    <col min="6" max="6" width="32.5" style="2" customWidth="1"/>
    <col min="7" max="7" width="1.6640625" style="2" customWidth="1"/>
    <col min="8" max="8" width="32.5" style="2" customWidth="1"/>
    <col min="9" max="9" width="1.6640625" style="2" customWidth="1"/>
    <col min="10" max="16384" width="8.6640625" style="2"/>
  </cols>
  <sheetData>
    <row r="1" spans="1:9" ht="14.75" customHeight="1" x14ac:dyDescent="0.2">
      <c r="A1" s="1"/>
      <c r="B1" s="1"/>
      <c r="C1" s="1"/>
      <c r="D1" s="1"/>
      <c r="E1" s="1"/>
      <c r="F1" s="1"/>
      <c r="G1" s="1"/>
      <c r="H1" s="1"/>
      <c r="I1" s="1"/>
    </row>
    <row r="2" spans="1:9" x14ac:dyDescent="0.2">
      <c r="A2" s="1"/>
      <c r="B2" s="8" t="s">
        <v>155</v>
      </c>
      <c r="C2" s="1"/>
      <c r="D2" s="3" t="s">
        <v>156</v>
      </c>
      <c r="E2" s="1"/>
      <c r="F2" s="3" t="s">
        <v>157</v>
      </c>
      <c r="G2" s="1"/>
      <c r="H2" s="3" t="s">
        <v>158</v>
      </c>
      <c r="I2" s="1"/>
    </row>
    <row r="3" spans="1:9" ht="14.75" customHeight="1" x14ac:dyDescent="0.2">
      <c r="A3" s="1"/>
      <c r="B3" s="1" t="s">
        <v>159</v>
      </c>
      <c r="C3" s="1"/>
      <c r="D3" s="1"/>
      <c r="E3" s="1"/>
      <c r="F3" s="1"/>
      <c r="G3" s="1"/>
      <c r="H3" s="1"/>
      <c r="I3" s="1"/>
    </row>
    <row r="4" spans="1:9" ht="50.75" customHeight="1" x14ac:dyDescent="0.2">
      <c r="A4" s="1"/>
      <c r="B4" s="3" t="s">
        <v>160</v>
      </c>
      <c r="C4" s="1"/>
      <c r="D4" s="4">
        <f>IF(OR(Grundlagen!N48&lt;60%,Grundlagen!N7=0),Grundlagen!N48,"")</f>
        <v>0</v>
      </c>
      <c r="E4" s="1"/>
      <c r="F4" s="5" t="str">
        <f>IF(AND(Grundlagen!N48&gt;=60%,Grundlagen!N48&lt;80%,Grundlagen!N7=2),Grundlagen!N48,"")</f>
        <v/>
      </c>
      <c r="G4" s="1"/>
      <c r="H4" s="5" t="str">
        <f>IF(AND(Grundlagen!N48&gt;=80%,Grundlagen!N7=2),Grundlagen!N48,"")</f>
        <v/>
      </c>
      <c r="I4" s="1"/>
    </row>
    <row r="5" spans="1:9" ht="14.75" customHeight="1" x14ac:dyDescent="0.2">
      <c r="A5" s="1"/>
      <c r="B5" s="1"/>
      <c r="C5" s="1"/>
      <c r="D5" s="1"/>
      <c r="E5" s="1"/>
      <c r="F5" s="1"/>
      <c r="G5" s="1"/>
      <c r="H5" s="1"/>
      <c r="I5" s="1"/>
    </row>
    <row r="6" spans="1:9" ht="50.75" customHeight="1" x14ac:dyDescent="0.2">
      <c r="A6" s="1"/>
      <c r="B6" s="3" t="s">
        <v>161</v>
      </c>
      <c r="C6" s="1"/>
      <c r="D6" s="4">
        <f>IF(OR(Kultur!N27&lt;60%,Kultur!N12=0),Kultur!N27,"")</f>
        <v>0</v>
      </c>
      <c r="E6" s="1"/>
      <c r="F6" s="5" t="str">
        <f>IF(AND(Kultur!N27&gt;=60%,Kultur!N27&lt;80%,Kultur!N12=2),Kultur!N27,"")</f>
        <v/>
      </c>
      <c r="G6" s="1"/>
      <c r="H6" s="5" t="str">
        <f>IF(AND(Kultur!N27&gt;=80%,Kultur!N12=2),Kultur!N27,"")</f>
        <v/>
      </c>
      <c r="I6" s="1"/>
    </row>
    <row r="7" spans="1:9" ht="14.75" customHeight="1" x14ac:dyDescent="0.2">
      <c r="A7" s="1"/>
      <c r="B7" s="1"/>
      <c r="C7" s="1"/>
      <c r="D7" s="1"/>
      <c r="E7" s="1"/>
      <c r="F7" s="1"/>
      <c r="G7" s="1"/>
      <c r="H7" s="1"/>
      <c r="I7" s="1"/>
    </row>
    <row r="8" spans="1:9" ht="54.5" customHeight="1" x14ac:dyDescent="0.2">
      <c r="A8" s="1"/>
      <c r="B8" s="3" t="s">
        <v>162</v>
      </c>
      <c r="C8" s="1"/>
      <c r="D8" s="4">
        <f>IF(Kunde!N25&lt;60%,Kunde!N25,"")</f>
        <v>0</v>
      </c>
      <c r="E8" s="1"/>
      <c r="F8" s="5" t="str">
        <f>IF(AND(Kunde!N25&gt;=60%,Kunde!N25&lt;80%),Kunde!N25,"")</f>
        <v/>
      </c>
      <c r="G8" s="1"/>
      <c r="H8" s="5" t="str">
        <f>IF(Kunde!N25&gt;=80%,Kunde!N25,"")</f>
        <v/>
      </c>
      <c r="I8" s="1"/>
    </row>
    <row r="9" spans="1:9" ht="14.75" customHeight="1" x14ac:dyDescent="0.2">
      <c r="A9" s="1"/>
      <c r="B9" s="1"/>
      <c r="C9" s="1"/>
      <c r="D9" s="1"/>
      <c r="E9" s="1"/>
      <c r="F9" s="1"/>
      <c r="G9" s="1"/>
      <c r="H9" s="1"/>
      <c r="I9" s="1"/>
    </row>
    <row r="10" spans="1:9" ht="48.5" customHeight="1" x14ac:dyDescent="0.2">
      <c r="A10" s="1"/>
      <c r="B10" s="3" t="s">
        <v>163</v>
      </c>
      <c r="C10" s="1"/>
      <c r="D10" s="4">
        <f>IF(Bündnisbildung!N19&lt;60%,Bündnisbildung!N19,"")</f>
        <v>0</v>
      </c>
      <c r="E10" s="1"/>
      <c r="F10" s="5" t="str">
        <f>IF(AND(Bündnisbildung!N19&gt;=60%,Bündnisbildung!N19&lt;80%),Bündnisbildung!N19,"")</f>
        <v/>
      </c>
      <c r="G10" s="1"/>
      <c r="H10" s="5" t="str">
        <f>IF(Bündnisbildung!N19&gt;=80%,Bündnisbildung!N19,"")</f>
        <v/>
      </c>
      <c r="I10" s="1"/>
    </row>
    <row r="11" spans="1:9" ht="14.75" customHeight="1" x14ac:dyDescent="0.2">
      <c r="A11" s="1"/>
      <c r="B11" s="1"/>
      <c r="C11" s="1"/>
      <c r="D11" s="1"/>
      <c r="E11" s="1"/>
      <c r="F11" s="1"/>
      <c r="G11" s="1"/>
      <c r="H11" s="1"/>
      <c r="I11" s="1"/>
    </row>
    <row r="12" spans="1:9" ht="24" customHeight="1" x14ac:dyDescent="0.2">
      <c r="A12" s="1"/>
      <c r="B12" s="40" t="s">
        <v>164</v>
      </c>
      <c r="C12" s="1"/>
      <c r="D12" s="18" t="str">
        <f>IF(OR(D15&lt;60%,Grundlagen!N48&lt;60%,Grundlagen!N7=0,Kultur!N12=0),"Einsteiger","")</f>
        <v>Einsteiger</v>
      </c>
      <c r="E12" s="1"/>
      <c r="F12" s="20" t="str">
        <f>IF(AND(D15&gt;=60%,D15&lt;80%,Grundlagen!N48&gt;=60%,Grundlagen!N7=2,Kultur!N12=2),"Praktizierender","")</f>
        <v/>
      </c>
      <c r="G12" s="1"/>
      <c r="H12" s="20" t="str">
        <f>IF(AND(D15&gt;=80%,Grundlagen!N48&gt;=60%,Grundlagen!N7=2,Kultur!N12=2),"Vorreiter","")</f>
        <v/>
      </c>
      <c r="I12" s="1"/>
    </row>
    <row r="13" spans="1:9" ht="24" customHeight="1" x14ac:dyDescent="0.2">
      <c r="A13" s="1"/>
      <c r="B13" s="41"/>
      <c r="C13" s="1"/>
      <c r="D13" s="19">
        <f>IF($D$12="Einsteiger",D15,"")</f>
        <v>0</v>
      </c>
      <c r="E13" s="1"/>
      <c r="F13" s="19" t="str">
        <f>IF($F$12="Praktizierender",D15,"")</f>
        <v/>
      </c>
      <c r="G13" s="1"/>
      <c r="H13" s="19" t="str">
        <f>IF($H$12="Vorreiter",D15,"")</f>
        <v/>
      </c>
      <c r="I13" s="1"/>
    </row>
    <row r="14" spans="1:9" ht="14.75" customHeight="1" x14ac:dyDescent="0.2">
      <c r="A14" s="1"/>
      <c r="B14" s="1"/>
      <c r="C14" s="1"/>
      <c r="D14" s="1"/>
      <c r="E14" s="1"/>
      <c r="F14" s="1"/>
      <c r="G14" s="1"/>
      <c r="H14" s="1"/>
      <c r="I14" s="1"/>
    </row>
    <row r="15" spans="1:9" hidden="1" x14ac:dyDescent="0.2">
      <c r="B15" s="6" t="s">
        <v>76</v>
      </c>
      <c r="D15" s="7">
        <f>SUM(Grundlagen!N4:N46,Kultur!N4:N25,Bündnisbildung!N4:N17,Kunde!N4:N23)/SUM(Grundlagen!M48,Kultur!M27,Bündnisbildung!M19,Kunde!M25)</f>
        <v>0</v>
      </c>
    </row>
    <row r="16" spans="1:9" ht="17" customHeight="1" x14ac:dyDescent="0.2">
      <c r="A16" s="1"/>
      <c r="B16" s="44" t="s">
        <v>165</v>
      </c>
      <c r="C16" s="45"/>
      <c r="D16" s="45"/>
      <c r="E16" s="45"/>
      <c r="F16" s="45"/>
      <c r="G16" s="45"/>
      <c r="H16" s="46"/>
      <c r="I16" s="1"/>
    </row>
    <row r="17" spans="1:9" ht="14.75" customHeight="1" x14ac:dyDescent="0.2">
      <c r="A17" s="1"/>
      <c r="B17" s="1"/>
      <c r="C17" s="1"/>
      <c r="D17" s="1"/>
      <c r="E17" s="1"/>
      <c r="F17" s="1"/>
      <c r="G17" s="1"/>
      <c r="H17" s="1"/>
      <c r="I17" s="1"/>
    </row>
    <row r="18" spans="1:9" s="11" customFormat="1" ht="19" x14ac:dyDescent="0.2">
      <c r="A18" s="13"/>
      <c r="B18" s="21" t="str">
        <f>Grundlagen!B3</f>
        <v>Grundlagen 1</v>
      </c>
      <c r="D18" s="16"/>
      <c r="F18" s="16"/>
      <c r="H18" s="16"/>
      <c r="I18" s="13"/>
    </row>
    <row r="19" spans="1:9" s="11" customFormat="1" ht="24" customHeight="1" x14ac:dyDescent="0.2">
      <c r="A19" s="13"/>
      <c r="B19" s="43" t="str">
        <f>Grundlagen!B4</f>
        <v>Haben Sie derzeit eine(n) schriftlich ausgeführte(n) Plan oder Strategie, aus dem/der hervorgeht, was Ihr nationales Führungsteam tun muss, um alle Menschen mit Behinderungen gleichzustellen und eine Kultur der Inklusion zu schaffen?</v>
      </c>
      <c r="C19" s="43"/>
      <c r="D19" s="43"/>
      <c r="F19" s="38" t="str" cm="1">
        <f t="array" ref="F19">_xlfn.IFS(Grundlagen!D4="Nein","Erhebliches Risiko unfairer, diskriminierender Behandlung ",Grundlagen!D4="Weiß ich nicht","Erhebliches Risiko unfairer, diskriminierender Behandlung", TRUE,"Risiko in Angriff genommen")</f>
        <v>Erhebliches Risiko unfairer, diskriminierender Behandlung</v>
      </c>
      <c r="H19" s="17" t="s">
        <v>15</v>
      </c>
      <c r="I19" s="13"/>
    </row>
    <row r="20" spans="1:9" s="11" customFormat="1" ht="26" customHeight="1" x14ac:dyDescent="0.2">
      <c r="A20" s="13"/>
      <c r="B20" s="43"/>
      <c r="C20" s="43"/>
      <c r="D20" s="43"/>
      <c r="F20" s="38"/>
      <c r="H20" s="17" t="s">
        <v>15</v>
      </c>
      <c r="I20" s="13"/>
    </row>
    <row r="21" spans="1:9" s="11" customFormat="1" ht="18" customHeight="1" x14ac:dyDescent="0.2">
      <c r="A21" s="13"/>
      <c r="B21" s="21" t="str">
        <f>Grundlagen!B6</f>
        <v>Grundlagen 2</v>
      </c>
      <c r="D21" s="15"/>
      <c r="F21" s="15"/>
      <c r="H21" s="12"/>
      <c r="I21" s="13"/>
    </row>
    <row r="22" spans="1:9" s="11" customFormat="1" ht="87" customHeight="1" x14ac:dyDescent="0.2">
      <c r="A22" s="13"/>
      <c r="B22" s="43" t="str">
        <f>Grundlagen!B7</f>
        <v xml:space="preserve">Haben Sie eine erfahrene Führungspersönlichkeit im Land, die dafür verantwortlich ist, die „Best Practice“ Disability Confidence unternehmensweit umzusetzen, und die dieses Selbsteinschätzungs-Tool dazu verwenden wird, Pläne zur Handlungsprioritätensetzung in diesem Bereich zu entwickeln und zu verbessern? Diese Führungspersönlichkeit wird auch die Umsetzung bestehender Pläne oder Strategien zur Gleichstellung und Inklusion vorantreiben. </v>
      </c>
      <c r="C22" s="43"/>
      <c r="D22" s="43"/>
      <c r="F22" s="10" t="str" cm="1">
        <f t="array" ref="F22">_xlfn.IFS(Grundlagen!D7="Nein","Erhebliches Risiko unfairer, diskriminierender Behandlung ",Grundlagen!D7="Weiß ich nicht","Erhebliches Risiko unfairer, diskriminierender Behandlung", TRUE,"Risiko in Angriff genommen")</f>
        <v>Erhebliches Risiko unfairer, diskriminierender Behandlung</v>
      </c>
      <c r="H22" s="17" t="s">
        <v>15</v>
      </c>
      <c r="I22" s="13"/>
    </row>
    <row r="23" spans="1:9" s="11" customFormat="1" ht="38" customHeight="1" x14ac:dyDescent="0.2">
      <c r="A23" s="13"/>
      <c r="B23" s="42" t="s">
        <v>166</v>
      </c>
      <c r="C23" s="42"/>
      <c r="D23" s="42"/>
      <c r="E23" s="42"/>
      <c r="F23" s="42"/>
      <c r="G23" s="42"/>
      <c r="H23" s="42"/>
      <c r="I23" s="13"/>
    </row>
    <row r="24" spans="1:9" s="11" customFormat="1" ht="19" x14ac:dyDescent="0.2">
      <c r="A24" s="13"/>
      <c r="B24" s="21" t="str">
        <f>Grundlagen!B8</f>
        <v>Grundlagen 3</v>
      </c>
      <c r="D24" s="21"/>
      <c r="F24" s="21"/>
      <c r="H24" s="21"/>
      <c r="I24" s="13"/>
    </row>
    <row r="25" spans="1:9" s="11" customFormat="1" ht="23.5" customHeight="1" x14ac:dyDescent="0.2">
      <c r="A25" s="13"/>
      <c r="B25" s="43" t="str">
        <f>Grundlagen!B9</f>
        <v xml:space="preserve">Vermitteln Sie Ihren Recruitern und Personalchefs, wie sie Gleichstellung erreichen können, indem sie Ihre Personalbeschaffungs- und Einstellungsprozesse einschließlich aller Online-Verfahren angemessen anpassen? </v>
      </c>
      <c r="C25" s="43"/>
      <c r="D25" s="43"/>
      <c r="F25" s="38" t="str" cm="1">
        <f t="array" ref="F25">_xlfn.IFS(Grundlagen!D9="Nein","Erhebliches Risiko unfairer, diskriminierender Behandlung ",Grundlagen!D9="Weiß ich nicht","Erhebliches Risiko unfairer, diskriminierender Behandlung", TRUE,"Risiko in Angriff genommen")</f>
        <v>Erhebliches Risiko unfairer, diskriminierender Behandlung</v>
      </c>
      <c r="H25" s="17" t="s">
        <v>15</v>
      </c>
      <c r="I25" s="13"/>
    </row>
    <row r="26" spans="1:9" s="11" customFormat="1" ht="23.5" customHeight="1" x14ac:dyDescent="0.2">
      <c r="A26" s="13"/>
      <c r="B26" s="43"/>
      <c r="C26" s="43"/>
      <c r="D26" s="43"/>
      <c r="F26" s="38"/>
      <c r="H26" s="17" t="s">
        <v>15</v>
      </c>
      <c r="I26" s="13"/>
    </row>
    <row r="27" spans="1:9" s="11" customFormat="1" ht="23.5" customHeight="1" x14ac:dyDescent="0.2">
      <c r="A27" s="13"/>
      <c r="B27" s="21" t="str">
        <f>Grundlagen!B11</f>
        <v>Grundlagen 4</v>
      </c>
      <c r="D27" s="21"/>
      <c r="F27" s="21"/>
      <c r="H27" s="21"/>
      <c r="I27" s="13"/>
    </row>
    <row r="28" spans="1:9" s="11" customFormat="1" ht="47" customHeight="1" x14ac:dyDescent="0.2">
      <c r="A28" s="13"/>
      <c r="B28" s="43" t="str">
        <f>Grundlagen!B12</f>
        <v>Ermutigen Sie Bewerber mit Behinderungen aktiv dazu und ermöglichen Sie es ihnen, in jeder Phase des Einstellungsverfahrens zu verlangen, dass die nötigen Anpassungen vorgenommen werden?</v>
      </c>
      <c r="C28" s="43"/>
      <c r="D28" s="43"/>
      <c r="F28" s="10" t="str" cm="1">
        <f t="array" ref="F28">_xlfn.IFS(Grundlagen!D12="Nein","Erhebliches Risiko unfairer, diskriminierender Behandlung ",Grundlagen!D12="Weiß ich nicht","Erhebliches Risiko unfairer, diskriminierender Behandlung", TRUE,"Risiko in Angriff genommen")</f>
        <v>Erhebliches Risiko unfairer, diskriminierender Behandlung</v>
      </c>
      <c r="H28" s="17"/>
      <c r="I28" s="13"/>
    </row>
    <row r="29" spans="1:9" s="11" customFormat="1" ht="19" x14ac:dyDescent="0.2">
      <c r="A29" s="13"/>
      <c r="B29" s="21" t="str">
        <f>Grundlagen!B13</f>
        <v>Grundlagen 5</v>
      </c>
      <c r="D29" s="21"/>
      <c r="F29" s="21"/>
      <c r="H29" s="21"/>
      <c r="I29" s="13"/>
    </row>
    <row r="30" spans="1:9" s="11" customFormat="1" ht="47" customHeight="1" x14ac:dyDescent="0.2">
      <c r="A30" s="13"/>
      <c r="B30" s="43" t="str">
        <f>Grundlagen!B14</f>
        <v xml:space="preserve">Haben Sie eine Richtlinie, die besagt, dass Sie von Bewerbern (einschließlich solchen mit Behinderungen) nicht verlangen dürfen, Ihnen medizinische Auskünfte aus der Zeit vor ihrem Beschäftigungsbeginn zu geben, sofern Sie nicht in Bezug auf bestimmte Positionen gesetzlich dazu verpflichtet sind, solche Informationen einzuholen? </v>
      </c>
      <c r="C30" s="43"/>
      <c r="D30" s="43"/>
      <c r="F30" s="10" t="str" cm="1">
        <f t="array" ref="F30">_xlfn.IFS(Grundlagen!D14="Nein","Erhebliches Risiko unfairer, diskriminierender Behandlung ",Grundlagen!D14="Weiß ich nicht","Erhebliches Risiko unfairer, diskriminierender Behandlung", TRUE,"Risiko in Angriff genommen")</f>
        <v>Erhebliches Risiko unfairer, diskriminierender Behandlung</v>
      </c>
      <c r="H30" s="17"/>
      <c r="I30" s="13"/>
    </row>
    <row r="31" spans="1:9" s="11" customFormat="1" ht="19" x14ac:dyDescent="0.2">
      <c r="A31" s="13"/>
      <c r="B31" s="21" t="str">
        <f>Grundlagen!B15</f>
        <v>Grundlagen 6</v>
      </c>
      <c r="D31" s="21"/>
      <c r="F31" s="21"/>
      <c r="H31" s="21"/>
      <c r="I31" s="13"/>
    </row>
    <row r="32" spans="1:9" s="11" customFormat="1" ht="70.25" customHeight="1" x14ac:dyDescent="0.2">
      <c r="A32" s="13"/>
      <c r="B32" s="43" t="str">
        <f>Grundlagen!B16</f>
        <v xml:space="preserve">Haben Sie Belege dafür, dass Ihr Einstellungsverfahren barrierefrei ist und es in jeder Phase ermöglicht, angemessene Anpassungen für Bewerber mit Behinderungen vorzunehmen (wie etwa in Form von automatisierten Online-Einstellungsverfahren, Beurteilungen mittels Künstlicher Intelligenz, Bewerberinterviews, praktischen Prüfungen und/oder Beurteilungen in Spielform)? </v>
      </c>
      <c r="C32" s="43"/>
      <c r="D32" s="43"/>
      <c r="F32" s="10" t="str" cm="1">
        <f t="array" ref="F32">_xlfn.IFS(Grundlagen!D16="Nein","Erhebliches Risiko unfairer, diskriminierender Behandlung ",Grundlagen!D16="Weiß ich nicht","Erhebliches Risiko unfairer, diskriminierender Behandlung", TRUE,"Risiko in Angriff genommen")</f>
        <v>Erhebliches Risiko unfairer, diskriminierender Behandlung</v>
      </c>
      <c r="H32" s="17" t="s">
        <v>15</v>
      </c>
      <c r="I32" s="13"/>
    </row>
    <row r="33" spans="1:9" s="11" customFormat="1" ht="19" x14ac:dyDescent="0.2">
      <c r="A33" s="13"/>
      <c r="B33" s="21" t="str">
        <f>Grundlagen!B17</f>
        <v>Grundlagen 7</v>
      </c>
      <c r="D33" s="21"/>
      <c r="F33" s="21"/>
      <c r="H33" s="21"/>
      <c r="I33" s="13"/>
    </row>
    <row r="34" spans="1:9" s="11" customFormat="1" ht="57.5" customHeight="1" x14ac:dyDescent="0.2">
      <c r="A34" s="13"/>
      <c r="B34" s="43" t="str">
        <f>Grundlagen!B18</f>
        <v>Haben Sie ein System, das es Arbeitnehmern mit Behinderungen leicht macht, von Ihnen die Tools und die Flexibilität zu verlangen, die sie brauchen, um ihren Aufgaben gerecht zu werden?</v>
      </c>
      <c r="C34" s="43"/>
      <c r="D34" s="43"/>
      <c r="F34" s="10" t="str" cm="1">
        <f t="array" ref="F34">_xlfn.IFS(Grundlagen!D18="Nein","Erhebliches Risiko unfairer, diskriminierender Behandlung ",Grundlagen!D18="Weiß ich nicht","Erhebliches Risiko unfairer, diskriminierender Behandlung", TRUE,"Risiko in Angriff genommen")</f>
        <v>Erhebliches Risiko unfairer, diskriminierender Behandlung</v>
      </c>
      <c r="H34" s="25" t="s">
        <v>15</v>
      </c>
      <c r="I34" s="13"/>
    </row>
    <row r="35" spans="1:9" s="11" customFormat="1" ht="19" x14ac:dyDescent="0.2">
      <c r="A35" s="13"/>
      <c r="B35" s="21" t="str">
        <f>Grundlagen!B19</f>
        <v>Grundlagen 8</v>
      </c>
      <c r="D35" s="21"/>
      <c r="F35" s="21"/>
      <c r="H35" s="21"/>
      <c r="I35" s="13"/>
    </row>
    <row r="36" spans="1:9" s="11" customFormat="1" ht="47" customHeight="1" x14ac:dyDescent="0.2">
      <c r="A36" s="13"/>
      <c r="B36" s="43" t="str">
        <f>Grundlagen!B20</f>
        <v>Überprüfen Sie routinemäßig, ob angemessene Anpassungen für Stellenbewerber und Arbeitnehmer mit Behinderungen effizient und effektiv vorgenommen werden?</v>
      </c>
      <c r="C36" s="43"/>
      <c r="D36" s="43"/>
      <c r="F36" s="10" t="str" cm="1">
        <f t="array" ref="F36">_xlfn.IFS(Grundlagen!D20="Nein","Mittleres Risiko unfairer, diskriminierender Behandlung",Grundlagen!D20="Weiß ich nicht","Mittleres Risiko unfairer, diskriminierender Behandlung", TRUE,"Risiko in Angriff genommen")</f>
        <v>Mittleres Risiko unfairer, diskriminierender Behandlung</v>
      </c>
      <c r="H36" s="25" t="s">
        <v>15</v>
      </c>
      <c r="I36" s="13"/>
    </row>
    <row r="37" spans="1:9" s="11" customFormat="1" ht="19" x14ac:dyDescent="0.2">
      <c r="A37" s="13"/>
      <c r="B37" s="21" t="str">
        <f>Grundlagen!B21</f>
        <v>Grundlagen 9</v>
      </c>
      <c r="D37" s="21"/>
      <c r="F37" s="21"/>
      <c r="H37" s="21"/>
      <c r="I37" s="13"/>
    </row>
    <row r="38" spans="1:9" s="11" customFormat="1" ht="62.5" customHeight="1" x14ac:dyDescent="0.2">
      <c r="A38" s="13"/>
      <c r="B38" s="43" t="str">
        <f>Grundlagen!B22</f>
        <v>Stellen Sie sicher, dass alle Schulungen, die von Ihrem Unternehmen oder externen Schulungsanbietern durchgeführt werden, für Mitarbeiter mit Behinderungen zugänglich sind und gegebenenfalls effektiv angepasst werden?</v>
      </c>
      <c r="C38" s="43"/>
      <c r="D38" s="43"/>
      <c r="F38" s="10" t="str" cm="1">
        <f t="array" ref="F38">_xlfn.IFS(Grundlagen!D22="Nein","Mittleres Risiko unfairer, diskriminierender Behandlung",Grundlagen!D22="Weiß ich nicht","Mittleres Risiko unfairer, diskriminierender Behandlung", TRUE,"Risiko in Angriff genommen")</f>
        <v>Mittleres Risiko unfairer, diskriminierender Behandlung</v>
      </c>
      <c r="H38" s="17"/>
      <c r="I38" s="13"/>
    </row>
    <row r="39" spans="1:9" s="11" customFormat="1" ht="19" x14ac:dyDescent="0.2">
      <c r="A39" s="13"/>
      <c r="B39" s="21" t="str">
        <f>Grundlagen!B23</f>
        <v>Grundlagen 10</v>
      </c>
      <c r="D39" s="21"/>
      <c r="F39" s="21"/>
      <c r="H39" s="21"/>
      <c r="I39" s="13"/>
    </row>
    <row r="40" spans="1:9" s="11" customFormat="1" ht="47" customHeight="1" x14ac:dyDescent="0.2">
      <c r="A40" s="13"/>
      <c r="B40" s="43" t="str">
        <f>Grundlagen!B24</f>
        <v xml:space="preserve">Haben Sie eine Richtlinie, die die Gesundheit und Sicherheit aller Mitarbeiter am Arbeitsplatz (OSH) gewährleistet und ausdrücklich auch Kollegen mit Behinderungen mit einbezieht? </v>
      </c>
      <c r="C40" s="43"/>
      <c r="D40" s="43"/>
      <c r="F40" s="10" t="str" cm="1">
        <f t="array" ref="F40">_xlfn.IFS(Grundlagen!D24="Nein","Erhebliches Risiko unfairer, diskriminierender Behandlung",Grundlagen!D24="Weiß ich nicht","Erhebliches Risiko unfairer, diskriminierender Behandlung", TRUE,"Risiko in Angriff genommen")</f>
        <v>Erhebliches Risiko unfairer, diskriminierender Behandlung</v>
      </c>
      <c r="H40" s="17"/>
      <c r="I40" s="13"/>
    </row>
    <row r="41" spans="1:9" s="11" customFormat="1" ht="19" x14ac:dyDescent="0.2">
      <c r="A41" s="13"/>
      <c r="B41" s="21" t="str">
        <f>Grundlagen!B25</f>
        <v>Grundlagen 11</v>
      </c>
      <c r="D41" s="21"/>
      <c r="F41" s="21"/>
      <c r="H41" s="21"/>
      <c r="I41" s="13"/>
    </row>
    <row r="42" spans="1:9" s="11" customFormat="1" ht="47" customHeight="1" x14ac:dyDescent="0.2">
      <c r="A42" s="13"/>
      <c r="B42" s="43" t="str">
        <f>Grundlagen!B26</f>
        <v xml:space="preserve">Haben Sie eine Richtlinie zur Verhinderung von Gewalt und Belästigung am Arbeitsplatz, die explizit auf Menschen mit Behinderungen verweist?  </v>
      </c>
      <c r="C42" s="43"/>
      <c r="D42" s="43"/>
      <c r="F42" s="10" t="str" cm="1">
        <f t="array" ref="F42">_xlfn.IFS(Grundlagen!D26="Nein","Erhebliches Risiko unfairer, diskriminierender Behandlung",Grundlagen!D26="Weiß ich nicht","Erhebliches Risiko unfairer, diskriminierender Behandlung", TRUE,"Risiko in Angriff genommen")</f>
        <v>Erhebliches Risiko unfairer, diskriminierender Behandlung</v>
      </c>
      <c r="H42" s="25" t="s">
        <v>15</v>
      </c>
      <c r="I42" s="13"/>
    </row>
    <row r="43" spans="1:9" s="11" customFormat="1" ht="19" x14ac:dyDescent="0.2">
      <c r="A43" s="13"/>
      <c r="B43" s="21" t="str">
        <f>Grundlagen!B27</f>
        <v>Grundlagen 12</v>
      </c>
      <c r="D43" s="21"/>
      <c r="F43" s="21"/>
      <c r="H43" s="21"/>
      <c r="I43" s="13"/>
    </row>
    <row r="44" spans="1:9" s="11" customFormat="1" ht="47" customHeight="1" x14ac:dyDescent="0.2">
      <c r="A44" s="13"/>
      <c r="B44" s="43" t="str">
        <f>Grundlagen!B28</f>
        <v>Kommen Ihre Arbeitnehmer mit Behinderungen ebenso in den Genuss von Unternehmensleistungen wie Prämien, Gesundheitsvorsorge, Versicherungen und Wohlfühl-Programmen wie ihre nicht behinderten Kollegen?</v>
      </c>
      <c r="C44" s="43"/>
      <c r="D44" s="43"/>
      <c r="F44" s="10" t="str" cm="1">
        <f t="array" ref="F44">_xlfn.IFS(Grundlagen!D28="Nein","Erhebliches Risiko unfairer, diskriminierender Behandlung",Grundlagen!D28="Weiß ich nicht","Erhebliches Risiko unfairer, diskriminierender Behandlung", TRUE,"Risiko in Angriff genommen")</f>
        <v>Erhebliches Risiko unfairer, diskriminierender Behandlung</v>
      </c>
      <c r="H44" s="17"/>
      <c r="I44" s="13"/>
    </row>
    <row r="45" spans="1:9" s="11" customFormat="1" ht="19" x14ac:dyDescent="0.2">
      <c r="A45" s="13"/>
      <c r="B45" s="21" t="str">
        <f>Grundlagen!B29</f>
        <v>Grundlagen 13</v>
      </c>
      <c r="D45" s="21"/>
      <c r="F45" s="21"/>
      <c r="H45" s="21"/>
      <c r="I45" s="13"/>
    </row>
    <row r="46" spans="1:9" s="11" customFormat="1" ht="29" customHeight="1" x14ac:dyDescent="0.2">
      <c r="A46" s="13"/>
      <c r="B46" s="43" t="str">
        <f>Grundlagen!B30</f>
        <v xml:space="preserve">Erhalten Ihre Arbeitnehmer mit Behinderungen gleichen Lohn für gleichwertige Arbeit?  </v>
      </c>
      <c r="C46" s="43"/>
      <c r="D46" s="43"/>
      <c r="F46" s="10" t="str" cm="1">
        <f t="array" ref="F46">_xlfn.IFS(Grundlagen!D30="Nein","Erhebliches Risiko unfairer, diskriminierender Behandlung",Grundlagen!D30="Weiß ich nicht","Erhebliches Risiko unfairer, diskriminierender Behandlung", TRUE,"Risiko in Angriff genommen")</f>
        <v>Erhebliches Risiko unfairer, diskriminierender Behandlung</v>
      </c>
      <c r="H46" s="17"/>
      <c r="I46" s="13"/>
    </row>
    <row r="47" spans="1:9" s="11" customFormat="1" ht="19" x14ac:dyDescent="0.2">
      <c r="A47" s="13"/>
      <c r="B47" s="21" t="str">
        <f>Grundlagen!B31</f>
        <v>Grundlagen 14</v>
      </c>
      <c r="D47" s="21"/>
      <c r="F47" s="21"/>
      <c r="H47" s="21"/>
      <c r="I47" s="13"/>
    </row>
    <row r="48" spans="1:9" s="11" customFormat="1" ht="58.25" customHeight="1" x14ac:dyDescent="0.2">
      <c r="A48" s="13"/>
      <c r="B48" s="43" t="str">
        <f>Grundlagen!B32</f>
        <v>Haben Sie ein Programm oder ein Verfahren, das die Vornahme angemessener Anpassungen in Fällen ermöglicht, in denen Mitarbeiter eine Behinderung bekommen oder sich ihre Behinderung mit der Zeit verändert (wie etwa hinsichtlich der Arbeitsplatzsicherung oder Wiedereingliederung ins Berufsleben)?</v>
      </c>
      <c r="C48" s="43"/>
      <c r="D48" s="43"/>
      <c r="F48" s="10" t="str" cm="1">
        <f t="array" ref="F48">_xlfn.IFS(Grundlagen!D32="Nein","Erhebliches Risiko unfairer, diskriminierender Behandlung",Grundlagen!D32="Weiß ich nicht","Erhebliches Risiko unfairer, diskriminierender Behandlung", TRUE,"Risiko in Angriff genommen")</f>
        <v>Erhebliches Risiko unfairer, diskriminierender Behandlung</v>
      </c>
      <c r="H48" s="25" t="s">
        <v>15</v>
      </c>
      <c r="I48" s="13"/>
    </row>
    <row r="49" spans="1:9" s="11" customFormat="1" ht="19" x14ac:dyDescent="0.2">
      <c r="A49" s="13"/>
      <c r="B49" s="21" t="str">
        <f>Grundlagen!B33</f>
        <v>Grundlagen 15</v>
      </c>
      <c r="D49" s="21"/>
      <c r="F49" s="21"/>
      <c r="H49" s="21"/>
      <c r="I49" s="13"/>
    </row>
    <row r="50" spans="1:9" s="11" customFormat="1" ht="47" customHeight="1" x14ac:dyDescent="0.2">
      <c r="A50" s="13"/>
      <c r="B50" s="43" t="str">
        <f>Grundlagen!B34</f>
        <v xml:space="preserve">Wahren Sie die Vertraulichkeit von personenbezogenen Informationen, die Behinderungen im Allgemeinen und Bitten um angemessene Anpassungen im Besonderen betreffen?  </v>
      </c>
      <c r="C50" s="43"/>
      <c r="D50" s="43"/>
      <c r="F50" s="10" t="str" cm="1">
        <f t="array" ref="F50">_xlfn.IFS(Grundlagen!D34="Nein","Erhebliches Risiko unfairer, diskriminierender Behandlung",Grundlagen!D34="Weiß ich nicht","Erhebliches Risiko unfairer, diskriminierender Behandlung", TRUE,"Risiko in Angriff genommen")</f>
        <v>Erhebliches Risiko unfairer, diskriminierender Behandlung</v>
      </c>
      <c r="H50" s="17"/>
      <c r="I50" s="13"/>
    </row>
    <row r="51" spans="1:9" s="11" customFormat="1" ht="19" x14ac:dyDescent="0.2">
      <c r="A51" s="13"/>
      <c r="B51" s="21" t="str">
        <f>Grundlagen!B35</f>
        <v>Grundlagen 16</v>
      </c>
      <c r="D51" s="21"/>
      <c r="F51" s="21"/>
      <c r="H51" s="21"/>
      <c r="I51" s="13"/>
    </row>
    <row r="52" spans="1:9" s="11" customFormat="1" ht="61.25" customHeight="1" x14ac:dyDescent="0.2">
      <c r="A52" s="13"/>
      <c r="B52" s="43" t="str">
        <f>Grundlagen!B36</f>
        <v xml:space="preserve">Haben Sie eine Richtlinie, die gewährleistet, dass die Verwendung digitaler Technologien – einschließlich ihres internen (Intranet, Büro-Software usw.) und externen (Websites, Social Media usw.) Gebrauchs in Ihrem Unternehmen – Bewerber oder Mitarbeiter mit Behinderungen nicht benachteiligt oder diskriminiert?  </v>
      </c>
      <c r="C52" s="43"/>
      <c r="D52" s="43"/>
      <c r="F52" s="10" t="str" cm="1">
        <f t="array" ref="F52">_xlfn.IFS(Grundlagen!D36="Nein","Erhebliches Risiko unfairer, diskriminierender Behandlung",Grundlagen!D36="Weiß ich nicht","Erhebliches Risiko unfairer, diskriminierender Behandlung", TRUE,"Risiko in Angriff genommen")</f>
        <v>Erhebliches Risiko unfairer, diskriminierender Behandlung</v>
      </c>
      <c r="H52" s="25" t="s">
        <v>15</v>
      </c>
      <c r="I52" s="13"/>
    </row>
    <row r="53" spans="1:9" s="11" customFormat="1" ht="19" x14ac:dyDescent="0.2">
      <c r="A53" s="13"/>
      <c r="B53" s="21" t="str">
        <f>Grundlagen!B37</f>
        <v>Grundlagen 17</v>
      </c>
      <c r="D53" s="21"/>
      <c r="F53" s="12"/>
      <c r="H53" s="14"/>
      <c r="I53" s="13"/>
    </row>
    <row r="54" spans="1:9" s="11" customFormat="1" ht="60.5" customHeight="1" x14ac:dyDescent="0.2">
      <c r="A54" s="13"/>
      <c r="B54" s="43" t="str">
        <f>Grundlagen!B38</f>
        <v xml:space="preserve">Haben Sie einen erfahrene Führungspersönlichkeit im Land, die dafür sorgt, dass Ihre Beschaffungsprozesse und Arten der Verwendung digitaler Technologien (Websites, Mobiltelefone, digitale Tools und Plattformen usw.) Bewerber oder Mitarbeiter mit Behinderungen nicht benachteiligen oder diskriminieren?  </v>
      </c>
      <c r="C54" s="43"/>
      <c r="D54" s="43"/>
      <c r="F54" s="10" t="str" cm="1">
        <f t="array" ref="F54">_xlfn.IFS(Grundlagen!D38="Nein","Erhebliches Risiko unfairer, diskriminierender Behandlung",Grundlagen!D38="Weiß ich nicht","Erhebliches Risiko unfairer, diskriminierender Behandlung", TRUE,"Risiko in Angriff genommen")</f>
        <v>Erhebliches Risiko unfairer, diskriminierender Behandlung</v>
      </c>
      <c r="H54" s="17"/>
      <c r="I54" s="13"/>
    </row>
    <row r="55" spans="1:9" s="11" customFormat="1" ht="19" x14ac:dyDescent="0.2">
      <c r="A55" s="13"/>
      <c r="B55" s="21" t="str">
        <f>Grundlagen!B39</f>
        <v>Grundlagen 18</v>
      </c>
      <c r="D55" s="21"/>
      <c r="F55" s="21"/>
      <c r="H55" s="21"/>
      <c r="I55" s="13"/>
    </row>
    <row r="56" spans="1:9" s="11" customFormat="1" ht="60.5" customHeight="1" x14ac:dyDescent="0.2">
      <c r="A56" s="13"/>
      <c r="B56" s="43" t="str">
        <f>Grundlagen!B40</f>
        <v>Hat sich Ihr Unternehmen schriftlich dazu verpflichtet, die Richtlinien des World Wide Web Consortium (W3C) für digitale Zugänglichkeit zu erfüllen?</v>
      </c>
      <c r="C56" s="43"/>
      <c r="D56" s="43"/>
      <c r="F56" s="10" t="str" cm="1">
        <f t="array" ref="F56">_xlfn.IFS(Grundlagen!D40="Nein","Mittleres Risiko unfairer, diskriminierender Behandlung",Grundlagen!D40="Weiß ich nicht","Mittleres Risiko unfairer, diskriminierender Behandlung", TRUE,"Risiko in Angriff genommen")</f>
        <v>Mittleres Risiko unfairer, diskriminierender Behandlung</v>
      </c>
      <c r="H56" s="25" t="s">
        <v>15</v>
      </c>
      <c r="I56" s="13"/>
    </row>
    <row r="57" spans="1:9" s="11" customFormat="1" ht="19" x14ac:dyDescent="0.2">
      <c r="A57" s="13"/>
      <c r="B57" s="21" t="str">
        <f>Grundlagen!B41</f>
        <v>Grundlagen 19</v>
      </c>
      <c r="D57" s="21"/>
      <c r="F57" s="21"/>
      <c r="H57" s="21"/>
      <c r="I57" s="13"/>
    </row>
    <row r="58" spans="1:9" s="11" customFormat="1" ht="60.5" customHeight="1" x14ac:dyDescent="0.2">
      <c r="A58" s="13"/>
      <c r="B58" s="43" t="str">
        <f>Grundlagen!B42</f>
        <v>Haben Sie Beschaffungsrichtlinien, die gewährleisten sollen, dass alle relevanten Waren, Dienstleistungen und Einrichtungen für bzw. von Menschen mit Behinderungen möglichst gut zugänglich und nutzbar sind?</v>
      </c>
      <c r="C58" s="43"/>
      <c r="D58" s="43"/>
      <c r="F58" s="10" t="str" cm="1">
        <f t="array" ref="F58">_xlfn.IFS(Grundlagen!D42="Nein","Erhebliches Risiko unfairer, diskriminierender Behandlung",Grundlagen!D42="Weiß ich nicht","Erhebliches Risiko unfairer, diskriminierender Behandlung", TRUE,"Risiko in Angriff genommen")</f>
        <v>Erhebliches Risiko unfairer, diskriminierender Behandlung</v>
      </c>
      <c r="H58" s="25" t="s">
        <v>15</v>
      </c>
      <c r="I58" s="13"/>
    </row>
    <row r="59" spans="1:9" s="11" customFormat="1" ht="19" x14ac:dyDescent="0.2">
      <c r="A59" s="13"/>
      <c r="B59" s="21" t="str">
        <f>Grundlagen!B43</f>
        <v>Grundlagen 20</v>
      </c>
      <c r="D59" s="21"/>
      <c r="F59" s="21"/>
      <c r="H59" s="21"/>
      <c r="I59" s="13"/>
    </row>
    <row r="60" spans="1:9" s="11" customFormat="1" ht="60.5" customHeight="1" x14ac:dyDescent="0.2">
      <c r="A60" s="13"/>
      <c r="B60" s="43" t="str">
        <f>Grundlagen!B44</f>
        <v>Haben Sie eine landesweit geltende Richtlinie, die über die bloße Einhaltung der lokalen Baunormen hinausgeht, um mindestens den Grad an Barrierefreiheit zu erreichen, den die ISO-Norm 21542 vorschreibt?</v>
      </c>
      <c r="C60" s="43"/>
      <c r="D60" s="43"/>
      <c r="F60" s="10" t="str" cm="1">
        <f t="array" ref="F60">_xlfn.IFS(Grundlagen!D44="Nein","Erhebliches Risiko unfairer, diskriminierender Behandlung",Grundlagen!D44="Weiß ich nicht","Erhebliches Risiko unfairer, diskriminierender Behandlung", TRUE,"Risiko in Angriff genommen")</f>
        <v>Erhebliches Risiko unfairer, diskriminierender Behandlung</v>
      </c>
      <c r="H60" s="25" t="s">
        <v>15</v>
      </c>
      <c r="I60" s="13"/>
    </row>
    <row r="61" spans="1:9" s="11" customFormat="1" ht="19" x14ac:dyDescent="0.2">
      <c r="A61" s="13"/>
      <c r="B61" s="21" t="str">
        <f>Grundlagen!B45</f>
        <v>Grundlagen 21</v>
      </c>
      <c r="D61" s="21"/>
      <c r="F61" s="21"/>
      <c r="H61" s="21"/>
      <c r="I61" s="13"/>
    </row>
    <row r="62" spans="1:9" s="11" customFormat="1" ht="60.5" customHeight="1" x14ac:dyDescent="0.2">
      <c r="A62" s="13"/>
      <c r="B62" s="43" t="str">
        <f>Grundlagen!B46</f>
        <v>Haben Sie eine erfahrene Führungspersönlichkeit im Land, die dafür sorgt, dass Ihre gebauten Umgebungen für ein breites Spektrum von Menschen mit Behinderungen zugänglich und nutzbar sind?</v>
      </c>
      <c r="C62" s="43"/>
      <c r="D62" s="43"/>
      <c r="F62" s="10" t="str" cm="1">
        <f t="array" ref="F62">_xlfn.IFS(Grundlagen!D46="Nein","Erhebliches Risiko unfairer, diskriminierender Behandlung",Grundlagen!D46="Weiß ich nicht","Erhebliches Risiko unfairer, diskriminierender Behandlung", TRUE,"Risiko in Angriff genommen")</f>
        <v>Erhebliches Risiko unfairer, diskriminierender Behandlung</v>
      </c>
      <c r="H62" s="17"/>
      <c r="I62" s="13"/>
    </row>
    <row r="63" spans="1:9" s="11" customFormat="1" ht="19" x14ac:dyDescent="0.2">
      <c r="A63" s="13"/>
      <c r="B63" s="21" t="str">
        <f>Kultur!B8</f>
        <v>Kultur 3</v>
      </c>
      <c r="D63" s="21"/>
      <c r="F63" s="21"/>
      <c r="H63" s="21"/>
      <c r="I63" s="13"/>
    </row>
    <row r="64" spans="1:9" s="11" customFormat="1" ht="34.25" customHeight="1" x14ac:dyDescent="0.2">
      <c r="A64" s="13"/>
      <c r="B64" s="43" t="str">
        <f>Kultur!B9</f>
        <v>Führen Sie regelmäßig bewusstseinsbildende Maßnahmen für alle Führungskräfte und Angestellten durch, die ihnen vermitteln, wie wichtig die Gleichstellung behinderter Menschen, die Wahrung der Menschenrechte und die Verwendung guter Praktiken aus ethischer und wirtschaftlicher Sicht sind, und die sie auf versteckte Vorurteile und Stigmata aufmerksam machen?</v>
      </c>
      <c r="C64" s="43"/>
      <c r="D64" s="43"/>
      <c r="F64" s="38" t="str" cm="1">
        <f t="array" ref="F64">_xlfn.IFS(Kultur!D9="Nein","Wichtig für potentielle Auswirkungen",Kultur!D9="Weiß ich nicht","Wichtig für potentielle Auswirkungen", TRUE,"Risiko in Angriff genommen")</f>
        <v>Wichtig für potentielle Auswirkungen</v>
      </c>
      <c r="H64" s="25" t="s">
        <v>15</v>
      </c>
      <c r="I64" s="13"/>
    </row>
    <row r="65" spans="1:9" s="11" customFormat="1" ht="38" customHeight="1" x14ac:dyDescent="0.2">
      <c r="A65" s="13"/>
      <c r="B65" s="43"/>
      <c r="C65" s="43"/>
      <c r="D65" s="43"/>
      <c r="F65" s="38"/>
      <c r="H65" s="25" t="s">
        <v>15</v>
      </c>
      <c r="I65" s="13"/>
    </row>
    <row r="66" spans="1:9" s="11" customFormat="1" ht="19" x14ac:dyDescent="0.2">
      <c r="A66" s="13"/>
      <c r="B66" s="21" t="str">
        <f>Kultur!B11</f>
        <v>Kultur 4</v>
      </c>
      <c r="D66" s="21"/>
      <c r="F66" s="21"/>
      <c r="H66" s="21"/>
      <c r="I66" s="13"/>
    </row>
    <row r="67" spans="1:9" s="11" customFormat="1" ht="47" customHeight="1" x14ac:dyDescent="0.2">
      <c r="A67" s="13"/>
      <c r="B67" s="39" t="str">
        <f>Kultur!B12</f>
        <v xml:space="preserve">Ermutigen und ermächtigen Sie jeden im Unternehmen, unmittelbar von Menschen mit Behinderungen zu lernen, einschließlich von Vertretern mindestens einer der folgenden Gruppen: Kollegen, potentiellen Kollegen, Organisationen von und für Menschen mit Behinderungen, Beratern mit persönlichen Erfahrungen in diesem Bereich sowie Kunden mit Behinderungen? </v>
      </c>
      <c r="C67" s="39"/>
      <c r="D67" s="39"/>
      <c r="F67" s="10" t="str" cm="1">
        <f t="array" ref="F67">_xlfn.IFS(Kultur!D12="Nein","Wichtig für potentielle Auswirkungen",Kultur!D12="Weiß ich nicht","Wichtig für potentielle Auswirkungen", TRUE,"Risiko in Angriff genommen")</f>
        <v>Wichtig für potentielle Auswirkungen</v>
      </c>
      <c r="H67" s="25" t="s">
        <v>15</v>
      </c>
      <c r="I67" s="13"/>
    </row>
    <row r="68" spans="1:9" s="11" customFormat="1" ht="45.5" customHeight="1" x14ac:dyDescent="0.2">
      <c r="A68" s="13"/>
      <c r="B68" s="42" t="s">
        <v>166</v>
      </c>
      <c r="C68" s="42"/>
      <c r="D68" s="42"/>
      <c r="E68" s="42"/>
      <c r="F68" s="42"/>
      <c r="G68" s="42"/>
      <c r="H68" s="42"/>
      <c r="I68" s="13"/>
    </row>
    <row r="69" spans="1:9" s="11" customFormat="1" ht="18" customHeight="1" x14ac:dyDescent="0.2">
      <c r="A69" s="13"/>
      <c r="B69" s="21" t="str">
        <f>Kultur!B19</f>
        <v>Kultur 8</v>
      </c>
      <c r="D69" s="21"/>
      <c r="F69" s="21"/>
      <c r="H69" s="21"/>
      <c r="I69" s="13"/>
    </row>
    <row r="70" spans="1:9" s="11" customFormat="1" ht="47" customHeight="1" x14ac:dyDescent="0.2">
      <c r="A70" s="13"/>
      <c r="B70" s="39" t="str">
        <f>Kultur!B20</f>
        <v xml:space="preserve">Arbeitet Ihr Unternehmen mit Bildungseinrichtungen wie etwa Hochschulen und Berufsbildungszentren zusammen, die Ihnen Menschen mit Behinderungen für offene Stellen vermitteln und/oder Weiterbildungsangebote unterbreiten könnten? </v>
      </c>
      <c r="C70" s="39"/>
      <c r="D70" s="39"/>
      <c r="F70" s="10" t="str" cm="1">
        <f t="array" ref="F70">_xlfn.IFS(Kultur!D20="Nein","Wichtig für potentielle Auswirkungen",Kultur!D20="Weiß ich nicht","Wichtig für potentielle Auswirkungen", TRUE,"Risiko in Angriff genommen")</f>
        <v>Wichtig für potentielle Auswirkungen</v>
      </c>
      <c r="H70" s="17"/>
      <c r="I70" s="13"/>
    </row>
    <row r="71" spans="1:9" s="11" customFormat="1" ht="19" x14ac:dyDescent="0.2">
      <c r="A71" s="13"/>
      <c r="B71" s="21" t="str">
        <f>Kunde!B8</f>
        <v>Kunde 2</v>
      </c>
      <c r="D71" s="21"/>
      <c r="F71" s="21"/>
      <c r="H71" s="21"/>
      <c r="I71" s="13"/>
    </row>
    <row r="72" spans="1:9" s="11" customFormat="1" ht="47" customHeight="1" x14ac:dyDescent="0.2">
      <c r="A72" s="13"/>
      <c r="B72" s="39" t="str">
        <f>Kunde!B9</f>
        <v>Haben Sie eine erfahrene Führungspersönlichkeit im Land, die sicherstellt, dass Sie die Bedürfnisse und Erwartungen behinderter Menschen als wertgeschätzten Kunden über alle Vertriebswege hinweg erfüllen – von Ihrer Online-Präsenz über den Telefonsupport bis hin zur Verkaufsstätte?</v>
      </c>
      <c r="C72" s="39"/>
      <c r="D72" s="39"/>
      <c r="F72" s="10" t="str" cm="1">
        <f t="array" ref="F72">_xlfn.IFS(Kunde!D9="Nein","Erhebliches Risiko unfairer, diskriminierender Behandlung",Kunde!D9="Weiß ich nicht","Erhebliches Risiko unfairer, diskriminierender Behandlung", TRUE,"Risiko in Angriff genommen")</f>
        <v>Erhebliches Risiko unfairer, diskriminierender Behandlung</v>
      </c>
      <c r="H72" s="17"/>
      <c r="I72" s="13"/>
    </row>
    <row r="73" spans="1:9" s="11" customFormat="1" ht="19" x14ac:dyDescent="0.2">
      <c r="A73" s="13"/>
      <c r="B73" s="21" t="str">
        <f>Kunde!B10</f>
        <v>Kunde 3</v>
      </c>
      <c r="D73" s="21"/>
      <c r="F73" s="21"/>
      <c r="H73" s="21"/>
      <c r="I73" s="13"/>
    </row>
    <row r="74" spans="1:9" s="11" customFormat="1" ht="38" customHeight="1" x14ac:dyDescent="0.2">
      <c r="A74" s="13"/>
      <c r="B74" s="39" t="str">
        <f>Kunde!B11</f>
        <v>Vermitteln Sie Ihren Kundenservice-Mitarbeitern, wie man Kunden mit Behinderungen willkommen heißt und zu Diensten ist?</v>
      </c>
      <c r="C74" s="39"/>
      <c r="D74" s="39"/>
      <c r="F74" s="10" t="str" cm="1">
        <f t="array" ref="F74">_xlfn.IFS(Kunde!D11="Nein","Wichtig für potentielle Auswirkungen",Kunde!D11="Weiß ich nicht","Wichtig für potentielle Auswirkungen", TRUE,"Risiko in Angriff genommen")</f>
        <v>Wichtig für potentielle Auswirkungen</v>
      </c>
      <c r="H74" s="17"/>
      <c r="I74" s="13"/>
    </row>
    <row r="75" spans="1:9" s="11" customFormat="1" ht="19" x14ac:dyDescent="0.2">
      <c r="A75" s="13"/>
      <c r="B75" s="21" t="str">
        <f>Kunde!B18</f>
        <v>Kunde 7</v>
      </c>
      <c r="D75" s="21"/>
      <c r="F75" s="21"/>
      <c r="H75" s="21"/>
      <c r="I75" s="13"/>
    </row>
    <row r="76" spans="1:9" s="11" customFormat="1" ht="47" customHeight="1" x14ac:dyDescent="0.2">
      <c r="A76" s="13"/>
      <c r="B76" s="39" t="str">
        <f>Kunde!B19</f>
        <v>Tauschen Sie sich direkt mit einer ganzen Reihe von Kunden und Experten mit Behinderungen aus, wie etwa über Disability Employee Networks und/oder Organisationen von und für Menschen mit Behinderungen, um sicherzugehen, dass Ihre Produkte und Dienstleistungen wirklich inklusiv gestaltet sind?</v>
      </c>
      <c r="C76" s="39"/>
      <c r="D76" s="39"/>
      <c r="F76" s="10" t="str" cm="1">
        <f t="array" ref="F76">_xlfn.IFS(Kunde!D19="Nein","Erhebliches Risiko unfairer, diskriminierender Behandlung",Kunde!D19="Weiß ich nicht","Erhebliches Risiko unfairer, diskriminierender Behandlung", TRUE,"Risiko in Angriff genommen")</f>
        <v>Erhebliches Risiko unfairer, diskriminierender Behandlung</v>
      </c>
      <c r="H76" s="17"/>
      <c r="I76" s="13"/>
    </row>
    <row r="77" spans="1:9" s="11" customFormat="1" ht="29.75" customHeight="1" x14ac:dyDescent="0.2">
      <c r="A77" s="13"/>
      <c r="B77" s="21" t="str">
        <f>Bündnisbildung!B8</f>
        <v>Bündnisbildung 3</v>
      </c>
      <c r="D77" s="21"/>
      <c r="F77" s="21"/>
      <c r="H77" s="21"/>
      <c r="I77" s="13"/>
    </row>
    <row r="78" spans="1:9" s="11" customFormat="1" ht="47" customHeight="1" x14ac:dyDescent="0.2">
      <c r="A78" s="13"/>
      <c r="B78" s="39" t="str">
        <f>Bündnisbildung!B9</f>
        <v>Investieren Sie in lokale berufsvorbereitende Programme, die es Menschen mit Behinderungen ermöglichen, sich die technischen und zwischenmenschlichen Fähigkeiten anzueignen, auf die lokale Arbeitgeber Wert legen? Solche Programme könnten Sie oder Ihre Partner auch selbst durchführen.</v>
      </c>
      <c r="C78" s="39"/>
      <c r="D78" s="39"/>
      <c r="F78" s="10" t="str" cm="1">
        <f t="array" ref="F78">_xlfn.IFS(Bündnisbildung!D9="Nein","Wichtig für potentielle Auswirkungen",Bündnisbildung!D9="Weiß ich nicht","Wichtig für potentielle Auswirkungen", TRUE,"Risiko in Angriff genommen")</f>
        <v>Wichtig für potentielle Auswirkungen</v>
      </c>
      <c r="H78" s="25" t="s">
        <v>15</v>
      </c>
      <c r="I78" s="13"/>
    </row>
    <row r="79" spans="1:9" x14ac:dyDescent="0.2">
      <c r="A79" s="13"/>
      <c r="B79" s="9"/>
      <c r="C79" s="11"/>
      <c r="D79" s="9"/>
      <c r="E79" s="11"/>
      <c r="F79" s="10"/>
      <c r="G79" s="11"/>
      <c r="H79" s="17"/>
      <c r="I79" s="13"/>
    </row>
    <row r="80" spans="1:9" ht="14.75" customHeight="1" x14ac:dyDescent="0.2">
      <c r="A80" s="1"/>
      <c r="B80" s="1"/>
      <c r="C80" s="1"/>
      <c r="D80" s="1"/>
      <c r="E80" s="1"/>
      <c r="F80" s="1"/>
      <c r="G80" s="1"/>
      <c r="H80" s="1"/>
      <c r="I80" s="1"/>
    </row>
    <row r="86" spans="6:6" x14ac:dyDescent="0.2">
      <c r="F86" s="10"/>
    </row>
  </sheetData>
  <sheetProtection algorithmName="SHA-512" hashValue="YNhs6mfiQIf9z1u6pOZZCXFFW/x2lN7BV8hGAzd4c9d/Ct4r4r+yQ/Pda+1pE8ePhw0c188R81TjdwjsbgENGA==" saltValue="rCpYiOAEEnDqitgWknXj0g==" spinCount="100000" sheet="1" objects="1" scenarios="1"/>
  <mergeCells count="35">
    <mergeCell ref="B70:D70"/>
    <mergeCell ref="B74:D74"/>
    <mergeCell ref="B62:D62"/>
    <mergeCell ref="B56:D56"/>
    <mergeCell ref="B58:D58"/>
    <mergeCell ref="B60:D60"/>
    <mergeCell ref="B72:D72"/>
    <mergeCell ref="B64:D65"/>
    <mergeCell ref="B67:D67"/>
    <mergeCell ref="B40:D40"/>
    <mergeCell ref="B16:H16"/>
    <mergeCell ref="B46:D46"/>
    <mergeCell ref="B48:D48"/>
    <mergeCell ref="B22:D22"/>
    <mergeCell ref="B19:D20"/>
    <mergeCell ref="F19:F20"/>
    <mergeCell ref="B44:D44"/>
    <mergeCell ref="B25:D26"/>
    <mergeCell ref="F25:F26"/>
    <mergeCell ref="F64:F65"/>
    <mergeCell ref="B78:D78"/>
    <mergeCell ref="B76:D76"/>
    <mergeCell ref="B12:B13"/>
    <mergeCell ref="B23:H23"/>
    <mergeCell ref="B68:H68"/>
    <mergeCell ref="B50:D50"/>
    <mergeCell ref="B52:D52"/>
    <mergeCell ref="B54:D54"/>
    <mergeCell ref="B34:D34"/>
    <mergeCell ref="B42:D42"/>
    <mergeCell ref="B28:D28"/>
    <mergeCell ref="B30:D30"/>
    <mergeCell ref="B32:D32"/>
    <mergeCell ref="B36:D36"/>
    <mergeCell ref="B38:D38"/>
  </mergeCells>
  <conditionalFormatting sqref="F19 F21:F22 F24:F25 F27:F64 F66:F67 F69:F78">
    <cfRule type="containsText" dxfId="9" priority="1" operator="containsText" text="Erheblich">
      <formula>NOT(ISERROR(SEARCH("Erheblich",F19)))</formula>
    </cfRule>
    <cfRule type="containsText" dxfId="8" priority="2" operator="containsText" text="potentielle">
      <formula>NOT(ISERROR(SEARCH("potentielle",F19)))</formula>
    </cfRule>
    <cfRule type="containsText" dxfId="7" priority="3" operator="containsText" text="Mittleres">
      <formula>NOT(ISERROR(SEARCH("Mittleres",F19)))</formula>
    </cfRule>
    <cfRule type="containsText" dxfId="6" priority="4" operator="containsText" text="Angriff">
      <formula>NOT(ISERROR(SEARCH("Angriff",F19)))</formula>
    </cfRule>
  </conditionalFormatting>
  <conditionalFormatting sqref="F79">
    <cfRule type="containsText" dxfId="5" priority="232" operator="containsText" text="Moderate">
      <formula>NOT(ISERROR(SEARCH("Moderate",F79)))</formula>
    </cfRule>
    <cfRule type="containsText" dxfId="4" priority="233" operator="containsText" text="Acceptable">
      <formula>NOT(ISERROR(SEARCH("Acceptable",F79)))</formula>
    </cfRule>
    <cfRule type="containsText" dxfId="3" priority="234" operator="containsText" text="Significant">
      <formula>NOT(ISERROR(SEARCH("Significant",F79)))</formula>
    </cfRule>
  </conditionalFormatting>
  <conditionalFormatting sqref="F86">
    <cfRule type="containsText" dxfId="2" priority="168" operator="containsText" text="Moderate">
      <formula>NOT(ISERROR(SEARCH("Moderate",F86)))</formula>
    </cfRule>
    <cfRule type="containsText" dxfId="1" priority="169" operator="containsText" text="Managed">
      <formula>NOT(ISERROR(SEARCH("Managed",F86)))</formula>
    </cfRule>
    <cfRule type="containsText" dxfId="0" priority="170" operator="containsText" text="Significant">
      <formula>NOT(ISERROR(SEARCH("Significant",F86)))</formula>
    </cfRule>
  </conditionalFormatting>
  <hyperlinks>
    <hyperlink ref="H19" r:id="rId1" xr:uid="{C4FAC430-577C-45D9-81E2-024FDC4E76CF}"/>
    <hyperlink ref="H20" r:id="rId2" xr:uid="{A51679E0-160F-4227-B2CC-7549DBE16345}"/>
    <hyperlink ref="H22" r:id="rId3" xr:uid="{7E0A22DE-13B0-4C5B-97E7-F093967AE3CC}"/>
    <hyperlink ref="H25" r:id="rId4" xr:uid="{05FD1C43-94C1-4F0E-967A-BAEE9031BD46}"/>
    <hyperlink ref="H26" r:id="rId5" xr:uid="{233281A6-8470-4FEA-9CEB-0A6B3D2F0D84}"/>
    <hyperlink ref="H34" r:id="rId6" xr:uid="{608FE3B5-8E2D-47BE-AEC1-A6000FE81386}"/>
    <hyperlink ref="H32" r:id="rId7" xr:uid="{2ADC262F-A7ED-41E1-9759-1643A7748EB0}"/>
    <hyperlink ref="H36" r:id="rId8" xr:uid="{32AFEA09-E402-42F3-8527-F5A8DD3FD0CB}"/>
    <hyperlink ref="H42" r:id="rId9" xr:uid="{97C528E0-743C-4FFD-9CE9-9753D3C34D40}"/>
    <hyperlink ref="H48" r:id="rId10" xr:uid="{D43E3548-E760-4402-8F84-82EFA1029E70}"/>
    <hyperlink ref="H52" r:id="rId11" xr:uid="{F0CD5AA4-B129-43EE-BF26-0B7703080A8A}"/>
    <hyperlink ref="H56" r:id="rId12" location=":~:text=Web%20Content%20Accessibility%20Guidelines%20(WCAG)%202%20is%20developed%20through%20the,%2C%20organizations%2C%20and%20governments%20internationally" xr:uid="{93A6FF7F-7AAB-40DB-BDE2-B8F033CE45C0}"/>
    <hyperlink ref="H58" r:id="rId13" xr:uid="{CF7CE006-088F-47E8-B586-3BFB75B5CE9D}"/>
    <hyperlink ref="H60" r:id="rId14" xr:uid="{F946490D-634C-4622-BA0F-A1B582976698}"/>
    <hyperlink ref="H64" r:id="rId15" xr:uid="{23568DFD-7065-4945-B1DA-E1B2B174CE3B}"/>
    <hyperlink ref="H65" r:id="rId16" xr:uid="{EE41CAF9-0948-40D3-A68C-33824C7ADB0B}"/>
    <hyperlink ref="H67" r:id="rId17" xr:uid="{4E9EF479-8A22-42AE-BC5C-6896B2A82750}"/>
    <hyperlink ref="H78" r:id="rId18" xr:uid="{64C48C37-010D-4F41-BF4C-62FDF3A458B8}"/>
  </hyperlinks>
  <pageMargins left="0.25" right="0.25" top="0.75" bottom="0.75" header="0.3" footer="0.3"/>
  <pageSetup scale="49" fitToHeight="2" orientation="portrait" r:id="rId1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2A13D-212F-4EB1-B9E7-CDCFF046ADFD}">
  <sheetPr codeName="Sheet7"/>
  <dimension ref="A1:A3"/>
  <sheetViews>
    <sheetView workbookViewId="0"/>
  </sheetViews>
  <sheetFormatPr baseColWidth="10" defaultColWidth="8.6640625" defaultRowHeight="15" x14ac:dyDescent="0.2"/>
  <sheetData>
    <row r="1" spans="1:1" x14ac:dyDescent="0.2">
      <c r="A1" t="s">
        <v>167</v>
      </c>
    </row>
    <row r="2" spans="1:1" x14ac:dyDescent="0.2">
      <c r="A2" t="s">
        <v>168</v>
      </c>
    </row>
    <row r="3" spans="1:1" x14ac:dyDescent="0.2">
      <c r="A3" t="s">
        <v>13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a137a86-a6b0-4a49-9749-faee33c8f746" xsi:nil="true"/>
    <lcf76f155ced4ddcb4097134ff3c332f xmlns="a83c6cb6-2f6c-4f1e-8ebe-358a841f955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E90B937A8EA5C4AA2BF3A41DA39CCBE" ma:contentTypeVersion="17" ma:contentTypeDescription="Create a new document." ma:contentTypeScope="" ma:versionID="d35caa15fe95bcf034d9c7ac22ceaf19">
  <xsd:schema xmlns:xsd="http://www.w3.org/2001/XMLSchema" xmlns:xs="http://www.w3.org/2001/XMLSchema" xmlns:p="http://schemas.microsoft.com/office/2006/metadata/properties" xmlns:ns2="a83c6cb6-2f6c-4f1e-8ebe-358a841f955a" xmlns:ns3="fa137a86-a6b0-4a49-9749-faee33c8f746" targetNamespace="http://schemas.microsoft.com/office/2006/metadata/properties" ma:root="true" ma:fieldsID="74f6e685ed5805dfcadfd3a06e74680c" ns2:_="" ns3:_="">
    <xsd:import namespace="a83c6cb6-2f6c-4f1e-8ebe-358a841f955a"/>
    <xsd:import namespace="fa137a86-a6b0-4a49-9749-faee33c8f7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3c6cb6-2f6c-4f1e-8ebe-358a841f95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ec4eb6af-b8e0-4535-81bd-a4e3e89bfafc"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137a86-a6b0-4a49-9749-faee33c8f746"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6f8d381f-0122-40f5-a41a-032698a04e8d}" ma:internalName="TaxCatchAll" ma:showField="CatchAllData" ma:web="fa137a86-a6b0-4a49-9749-faee33c8f746">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33D5415-4987-4429-A4E2-AA5C7288BFCE}">
  <ds:schemaRefs>
    <ds:schemaRef ds:uri="http://schemas.microsoft.com/office/2006/metadata/properties"/>
    <ds:schemaRef ds:uri="http://schemas.microsoft.com/office/infopath/2007/PartnerControls"/>
    <ds:schemaRef ds:uri="fa137a86-a6b0-4a49-9749-faee33c8f746"/>
    <ds:schemaRef ds:uri="a83c6cb6-2f6c-4f1e-8ebe-358a841f955a"/>
  </ds:schemaRefs>
</ds:datastoreItem>
</file>

<file path=customXml/itemProps2.xml><?xml version="1.0" encoding="utf-8"?>
<ds:datastoreItem xmlns:ds="http://schemas.openxmlformats.org/officeDocument/2006/customXml" ds:itemID="{FA7E1AED-1734-4AC6-A14A-772CFA6FB6F7}">
  <ds:schemaRefs>
    <ds:schemaRef ds:uri="http://schemas.microsoft.com/sharepoint/v3/contenttype/forms"/>
  </ds:schemaRefs>
</ds:datastoreItem>
</file>

<file path=customXml/itemProps3.xml><?xml version="1.0" encoding="utf-8"?>
<ds:datastoreItem xmlns:ds="http://schemas.openxmlformats.org/officeDocument/2006/customXml" ds:itemID="{50136344-3690-42B0-B16E-DDBE742BA4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3c6cb6-2f6c-4f1e-8ebe-358a841f955a"/>
    <ds:schemaRef ds:uri="fa137a86-a6b0-4a49-9749-faee33c8f7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Einleitung</vt:lpstr>
      <vt:lpstr>Grundlagen</vt:lpstr>
      <vt:lpstr>Kultur</vt:lpstr>
      <vt:lpstr>Kunde</vt:lpstr>
      <vt:lpstr>Bündnisbildung</vt:lpstr>
      <vt:lpstr>Benchmark-Report</vt:lpstr>
      <vt:lpstr>Optionen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Brown</dc:creator>
  <cp:keywords/>
  <dc:description/>
  <cp:lastModifiedBy>Simon Brown</cp:lastModifiedBy>
  <cp:revision/>
  <dcterms:created xsi:type="dcterms:W3CDTF">2022-04-09T09:25:34Z</dcterms:created>
  <dcterms:modified xsi:type="dcterms:W3CDTF">2026-02-15T09:55:11Z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0x0101006E90B937A8EA5C4AA2BF3A41DA39CCBE</vt:lpwstr>
  </property>
  <property fmtid="{D5CDD505-2E9C-101B-9397-08002B2CF9AE}" pid="3" name="MediaServiceImageTags">
    <vt:lpwstr/>
  </property>
</Properties>
</file>